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IS" sheetId="1" r:id="rId1"/>
    <sheet name="BS" sheetId="2" r:id="rId2"/>
    <sheet name="Cashflow" sheetId="3" r:id="rId3"/>
    <sheet name="Changes in Equity" sheetId="4" r:id="rId4"/>
    <sheet name="Sheet1" sheetId="5" r:id="rId5"/>
  </sheets>
  <definedNames>
    <definedName name="_xlnm.Print_Area" localSheetId="1">'BS'!$A$1:$H$57</definedName>
    <definedName name="_xlnm.Print_Area" localSheetId="2">'Cashflow'!$A$1:$F$39</definedName>
    <definedName name="_xlnm.Print_Area" localSheetId="3">'Changes in Equity'!$A$1:$H$33</definedName>
    <definedName name="_xlnm.Print_Area" localSheetId="0">'IS'!$A$1:$H$38</definedName>
    <definedName name="_xlnm.Print_Titles" localSheetId="1">'BS'!$1:$6</definedName>
    <definedName name="_xlnm.Print_Titles" localSheetId="0">'IS'!$1:$12</definedName>
  </definedNames>
  <calcPr fullCalcOnLoad="1"/>
</workbook>
</file>

<file path=xl/sharedStrings.xml><?xml version="1.0" encoding="utf-8"?>
<sst xmlns="http://schemas.openxmlformats.org/spreadsheetml/2006/main" count="116" uniqueCount="91">
  <si>
    <t>(Incorporated in Malaysia)</t>
  </si>
  <si>
    <t>Taxation</t>
  </si>
  <si>
    <t>RM'000</t>
  </si>
  <si>
    <t>PRECEDING YEAR CORRESPONDING PERIOD</t>
  </si>
  <si>
    <t>Deferred taxation</t>
  </si>
  <si>
    <t>Investment properties</t>
  </si>
  <si>
    <t>Current assets</t>
  </si>
  <si>
    <t>Cash and bank balances</t>
  </si>
  <si>
    <t>Current liabilities</t>
  </si>
  <si>
    <t>Short term borrowings</t>
  </si>
  <si>
    <t>Share capital</t>
  </si>
  <si>
    <t>Share premium</t>
  </si>
  <si>
    <t>Minority interests</t>
  </si>
  <si>
    <t>Long term borrowings</t>
  </si>
  <si>
    <t>Retained profits</t>
  </si>
  <si>
    <t>(unaudited)</t>
  </si>
  <si>
    <t>Company</t>
  </si>
  <si>
    <t>Financial Period Ended</t>
  </si>
  <si>
    <t xml:space="preserve">Months </t>
  </si>
  <si>
    <r>
      <t xml:space="preserve">Quarter </t>
    </r>
    <r>
      <rPr>
        <i/>
        <sz val="8"/>
        <rFont val="Times New Roman"/>
        <family val="1"/>
      </rPr>
      <t>(first/second/third/fourth)</t>
    </r>
  </si>
  <si>
    <t>Revenue</t>
  </si>
  <si>
    <t>Minority interest</t>
  </si>
  <si>
    <t>Inventories</t>
  </si>
  <si>
    <t>Shareholders' equity</t>
  </si>
  <si>
    <t>Profit before taxation</t>
  </si>
  <si>
    <t xml:space="preserve">Basic </t>
  </si>
  <si>
    <t>Net current assets</t>
  </si>
  <si>
    <t>Interest income</t>
  </si>
  <si>
    <t>Earnings per share (sen)</t>
  </si>
  <si>
    <t>Total</t>
  </si>
  <si>
    <t>(RM'000)</t>
  </si>
  <si>
    <t>Trade and other payables</t>
  </si>
  <si>
    <t>Deferred tax assets</t>
  </si>
  <si>
    <t>Operating profit</t>
  </si>
  <si>
    <t>Amount due to related companies</t>
  </si>
  <si>
    <t>Associated company</t>
  </si>
  <si>
    <t>AS AT END OF PREVIOUS QUARTER</t>
  </si>
  <si>
    <t>30/06/03</t>
  </si>
  <si>
    <t>30/09/02</t>
  </si>
  <si>
    <t>Amount due from related companies</t>
  </si>
  <si>
    <t>Other long term liabilities</t>
  </si>
  <si>
    <t>30/06/04</t>
  </si>
  <si>
    <t>As at 30 June 2004</t>
  </si>
  <si>
    <r>
      <t xml:space="preserve">KLCC PROPERTY HOLDINGS BERHAD </t>
    </r>
    <r>
      <rPr>
        <b/>
        <sz val="10"/>
        <rFont val="Times New Roman"/>
        <family val="1"/>
      </rPr>
      <t>(641576-U)</t>
    </r>
  </si>
  <si>
    <r>
      <t>KLCC PROPERTY HOLDINGS BERHAD</t>
    </r>
    <r>
      <rPr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(641576-U)</t>
    </r>
  </si>
  <si>
    <t>Amount due from ultimate holding company</t>
  </si>
  <si>
    <t>Amount due to ultimate holding company</t>
  </si>
  <si>
    <t>Amount due to holding company</t>
  </si>
  <si>
    <t>Amount due to related company</t>
  </si>
  <si>
    <t>Advances from corporate shareholders</t>
  </si>
  <si>
    <t>Rental Deposits</t>
  </si>
  <si>
    <t>As at 1 April 2004</t>
  </si>
  <si>
    <t>Share of profit of associated company</t>
  </si>
  <si>
    <t>KLCC PROPERTY HOLDINGS BERHAD (641576-U)</t>
  </si>
  <si>
    <t>NET INCREASE IN CASH AND CASH  EQUIVALENTS</t>
  </si>
  <si>
    <t>first</t>
  </si>
  <si>
    <t>1Q</t>
  </si>
  <si>
    <t>31/03/04</t>
  </si>
  <si>
    <t>Profit after taxation</t>
  </si>
  <si>
    <t>Net profit for the period</t>
  </si>
  <si>
    <t>(The accompanying notes form an integral part of, and should be read in conjunction with this interim financial report)</t>
  </si>
  <si>
    <t>As at 1 April 2003</t>
  </si>
  <si>
    <t>As at 30 June 2003</t>
  </si>
  <si>
    <t>Issue of shares</t>
  </si>
  <si>
    <t>Trade receivables</t>
  </si>
  <si>
    <t>Other receivables</t>
  </si>
  <si>
    <t>Finance costs</t>
  </si>
  <si>
    <t>CASH AND CASH EQUIVALENTS AT BEGINNING OF PERIOD</t>
  </si>
  <si>
    <t>CASH AND CASH EQUIVALENTS AT END OF PERIOD</t>
  </si>
  <si>
    <t>Reserve on consolidation</t>
  </si>
  <si>
    <t>UNAUDITED CONDENSED CONSOLIDATED BALANCE SHEETS</t>
  </si>
  <si>
    <t>Deposits with licensed financial institutions</t>
  </si>
  <si>
    <t>UNAUDITED CONDENSED CONSOLIDATED STATEMENT OF CHANGES IN EQUITY</t>
  </si>
  <si>
    <t>30 JUNE 2004</t>
  </si>
  <si>
    <t>INDIVIDUAL QUARTER ENDED</t>
  </si>
  <si>
    <t>CUMULATIVE PERIOD ENDED</t>
  </si>
  <si>
    <t>added would imply that on a proforma basis, the KLCC Property Group's net profit for the quarter</t>
  </si>
  <si>
    <t>UNAUDITED CONDENSED CONSOLIDATED CASH FLOW STATEMENT FOR THE QUARTER ENDED</t>
  </si>
  <si>
    <t>FOR THE QUARTER ENDED 30 JUNE 2004</t>
  </si>
  <si>
    <t>Plant and equipment</t>
  </si>
  <si>
    <t>NET CASH GENERATED FROM OPERATING ACTIVITIES</t>
  </si>
  <si>
    <t>NET CASH GENERATED FROM INVESTING ACTIVITIES</t>
  </si>
  <si>
    <t>NET CASH USED IN FINANCING ACTIVITIES</t>
  </si>
  <si>
    <t xml:space="preserve">The above net profit does not include pre-acquisition net profit amounting to RM25.395 million, which if </t>
  </si>
  <si>
    <t>The KLCC Property Group existed as of 31 May 2004, accordingly the Group's quarterly report for the</t>
  </si>
  <si>
    <t>quarter ended 30 June 2004 only comprise results for 1-month ended 30 June 2004.</t>
  </si>
  <si>
    <t>UNAUDITED CONDENSED CONSOLIDATED INCOME STATEMENT FOR THE QUARTER ENDED</t>
  </si>
  <si>
    <t>Net profit for the quarter</t>
  </si>
  <si>
    <t>listing exercise as stated in B8(i).</t>
  </si>
  <si>
    <t>Subsequent to 30 June 2004, there were changes to the Company's share capital in conjunction with its</t>
  </si>
  <si>
    <t>ended 30 June 2004 is RM37.747 million. (Refer to details in note A15)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</si>
</sst>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0.0"/>
    <numFmt numFmtId="186" formatCode="#,##0.0_);[Red]\(#,##0.0\)"/>
    <numFmt numFmtId="187" formatCode="_(* #,##0.0_);_(* \(#,##0.0\);_(* &quot;-&quot;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00"/>
    <numFmt numFmtId="195" formatCode="0.00000000"/>
    <numFmt numFmtId="196" formatCode="0.000%"/>
    <numFmt numFmtId="197" formatCode="0.0000%"/>
    <numFmt numFmtId="198" formatCode="mm/dd/yy"/>
  </numFmts>
  <fonts count="2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9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179" fontId="2" fillId="0" borderId="0" xfId="15" applyNumberFormat="1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43" fontId="7" fillId="0" borderId="0" xfId="15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21" applyFont="1">
      <alignment/>
      <protection/>
    </xf>
    <xf numFmtId="180" fontId="3" fillId="0" borderId="0" xfId="21" applyNumberFormat="1" applyFont="1" applyAlignment="1" quotePrefix="1">
      <alignment horizontal="left"/>
      <protection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horizontal="right" vertical="top" wrapText="1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79" fontId="7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3" xfId="15" applyNumberFormat="1" applyFont="1" applyFill="1" applyBorder="1" applyAlignment="1">
      <alignment/>
    </xf>
    <xf numFmtId="179" fontId="7" fillId="0" borderId="4" xfId="15" applyNumberFormat="1" applyFont="1" applyFill="1" applyBorder="1" applyAlignment="1">
      <alignment/>
    </xf>
    <xf numFmtId="179" fontId="7" fillId="0" borderId="5" xfId="15" applyNumberFormat="1" applyFont="1" applyFill="1" applyBorder="1" applyAlignment="1">
      <alignment/>
    </xf>
    <xf numFmtId="179" fontId="7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9" fontId="2" fillId="0" borderId="3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5" xfId="15" applyNumberFormat="1" applyFont="1" applyFill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179" fontId="2" fillId="0" borderId="0" xfId="15" applyNumberFormat="1" applyFont="1" applyFill="1" applyAlignment="1">
      <alignment/>
    </xf>
    <xf numFmtId="179" fontId="2" fillId="0" borderId="2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79" fontId="7" fillId="0" borderId="6" xfId="15" applyNumberFormat="1" applyFont="1" applyFill="1" applyBorder="1" applyAlignment="1">
      <alignment/>
    </xf>
    <xf numFmtId="179" fontId="2" fillId="0" borderId="6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21">
      <alignment/>
      <protection/>
    </xf>
    <xf numFmtId="0" fontId="2" fillId="0" borderId="0" xfId="21" applyFont="1">
      <alignment/>
      <protection/>
    </xf>
    <xf numFmtId="0" fontId="9" fillId="0" borderId="0" xfId="0" applyFont="1" applyAlignment="1" quotePrefix="1">
      <alignment vertical="top" wrapText="1"/>
    </xf>
    <xf numFmtId="0" fontId="7" fillId="0" borderId="0" xfId="0" applyFont="1" applyAlignment="1" quotePrefix="1">
      <alignment vertical="top" wrapText="1"/>
    </xf>
    <xf numFmtId="0" fontId="13" fillId="0" borderId="0" xfId="21" applyFont="1" applyAlignment="1">
      <alignment vertical="top" wrapText="1"/>
      <protection/>
    </xf>
    <xf numFmtId="0" fontId="6" fillId="0" borderId="0" xfId="21" applyAlignment="1">
      <alignment horizontal="right" vertical="top" wrapText="1"/>
      <protection/>
    </xf>
    <xf numFmtId="0" fontId="7" fillId="0" borderId="0" xfId="21" applyFont="1" applyAlignment="1">
      <alignment horizontal="right" vertical="top" wrapText="1"/>
      <protection/>
    </xf>
    <xf numFmtId="0" fontId="6" fillId="0" borderId="0" xfId="21" applyAlignment="1">
      <alignment/>
      <protection/>
    </xf>
    <xf numFmtId="0" fontId="6" fillId="0" borderId="0" xfId="21" applyFill="1">
      <alignment/>
      <protection/>
    </xf>
    <xf numFmtId="0" fontId="6" fillId="0" borderId="0" xfId="21" applyFill="1" applyAlignment="1">
      <alignment horizontal="right" vertical="top" wrapText="1"/>
      <protection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21" applyFont="1" applyAlignment="1">
      <alignment wrapText="1"/>
      <protection/>
    </xf>
    <xf numFmtId="0" fontId="6" fillId="0" borderId="0" xfId="21" applyAlignment="1">
      <alignment wrapText="1"/>
      <protection/>
    </xf>
    <xf numFmtId="179" fontId="6" fillId="0" borderId="0" xfId="21" applyNumberFormat="1" applyFill="1">
      <alignment/>
      <protection/>
    </xf>
    <xf numFmtId="179" fontId="6" fillId="0" borderId="0" xfId="21" applyNumberFormat="1">
      <alignment/>
      <protection/>
    </xf>
    <xf numFmtId="14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Fill="1" applyAlignment="1" quotePrefix="1">
      <alignment horizontal="right"/>
    </xf>
    <xf numFmtId="179" fontId="2" fillId="0" borderId="0" xfId="15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21" applyBorder="1">
      <alignment/>
      <protection/>
    </xf>
    <xf numFmtId="179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179" fontId="17" fillId="0" borderId="7" xfId="15" applyNumberFormat="1" applyFont="1" applyFill="1" applyBorder="1" applyAlignment="1">
      <alignment vertical="center"/>
    </xf>
    <xf numFmtId="179" fontId="18" fillId="0" borderId="7" xfId="15" applyNumberFormat="1" applyFont="1" applyFill="1" applyBorder="1" applyAlignment="1">
      <alignment vertical="center"/>
    </xf>
    <xf numFmtId="179" fontId="18" fillId="0" borderId="0" xfId="15" applyNumberFormat="1" applyFont="1" applyBorder="1" applyAlignment="1">
      <alignment/>
    </xf>
    <xf numFmtId="0" fontId="18" fillId="0" borderId="0" xfId="0" applyNumberFormat="1" applyFont="1" applyAlignment="1">
      <alignment horizontal="left"/>
    </xf>
    <xf numFmtId="179" fontId="17" fillId="0" borderId="0" xfId="15" applyNumberFormat="1" applyFont="1" applyFill="1" applyBorder="1" applyAlignment="1">
      <alignment vertical="center"/>
    </xf>
    <xf numFmtId="179" fontId="18" fillId="0" borderId="0" xfId="15" applyNumberFormat="1" applyFont="1" applyFill="1" applyBorder="1" applyAlignment="1">
      <alignment vertical="center"/>
    </xf>
    <xf numFmtId="179" fontId="18" fillId="0" borderId="0" xfId="15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Border="1" applyAlignment="1">
      <alignment wrapText="1"/>
    </xf>
    <xf numFmtId="179" fontId="17" fillId="0" borderId="4" xfId="15" applyNumberFormat="1" applyFont="1" applyFill="1" applyBorder="1" applyAlignment="1">
      <alignment wrapText="1"/>
    </xf>
    <xf numFmtId="179" fontId="18" fillId="0" borderId="4" xfId="15" applyNumberFormat="1" applyFont="1" applyFill="1" applyBorder="1" applyAlignment="1">
      <alignment wrapText="1"/>
    </xf>
    <xf numFmtId="179" fontId="18" fillId="0" borderId="0" xfId="15" applyNumberFormat="1" applyFont="1" applyBorder="1" applyAlignment="1">
      <alignment wrapText="1"/>
    </xf>
    <xf numFmtId="0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vertical="top"/>
    </xf>
    <xf numFmtId="179" fontId="17" fillId="0" borderId="4" xfId="15" applyNumberFormat="1" applyFont="1" applyFill="1" applyBorder="1" applyAlignment="1">
      <alignment vertical="top"/>
    </xf>
    <xf numFmtId="179" fontId="18" fillId="0" borderId="4" xfId="15" applyNumberFormat="1" applyFont="1" applyFill="1" applyBorder="1" applyAlignment="1">
      <alignment vertical="top"/>
    </xf>
    <xf numFmtId="179" fontId="18" fillId="0" borderId="0" xfId="15" applyNumberFormat="1" applyFont="1" applyAlignment="1">
      <alignment vertical="top"/>
    </xf>
    <xf numFmtId="0" fontId="18" fillId="0" borderId="0" xfId="0" applyFont="1" applyAlignment="1">
      <alignment vertical="top" wrapText="1"/>
    </xf>
    <xf numFmtId="179" fontId="17" fillId="0" borderId="0" xfId="15" applyNumberFormat="1" applyFont="1" applyFill="1" applyAlignment="1">
      <alignment vertical="top"/>
    </xf>
    <xf numFmtId="179" fontId="18" fillId="0" borderId="0" xfId="15" applyNumberFormat="1" applyFont="1" applyFill="1" applyAlignment="1">
      <alignment vertical="top"/>
    </xf>
    <xf numFmtId="0" fontId="17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7" fillId="0" borderId="5" xfId="15" applyNumberFormat="1" applyFont="1" applyFill="1" applyBorder="1" applyAlignment="1">
      <alignment vertical="center"/>
    </xf>
    <xf numFmtId="179" fontId="18" fillId="0" borderId="5" xfId="15" applyNumberFormat="1" applyFont="1" applyFill="1" applyBorder="1" applyAlignment="1">
      <alignment vertical="center"/>
    </xf>
    <xf numFmtId="179" fontId="18" fillId="0" borderId="0" xfId="15" applyNumberFormat="1" applyFont="1" applyAlignment="1">
      <alignment vertical="center"/>
    </xf>
    <xf numFmtId="0" fontId="20" fillId="0" borderId="0" xfId="0" applyFont="1" applyAlignment="1">
      <alignment/>
    </xf>
    <xf numFmtId="179" fontId="17" fillId="0" borderId="0" xfId="15" applyNumberFormat="1" applyFont="1" applyFill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 indent="1"/>
    </xf>
    <xf numFmtId="0" fontId="18" fillId="0" borderId="0" xfId="0" applyFont="1" applyFill="1" applyAlignment="1">
      <alignment vertical="top" wrapText="1"/>
    </xf>
    <xf numFmtId="43" fontId="17" fillId="0" borderId="0" xfId="15" applyFont="1" applyFill="1" applyAlignment="1">
      <alignment vertical="top"/>
    </xf>
    <xf numFmtId="43" fontId="18" fillId="0" borderId="0" xfId="15" applyFont="1" applyFill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79" fontId="3" fillId="0" borderId="0" xfId="15" applyNumberFormat="1" applyFont="1" applyFill="1" applyAlignment="1">
      <alignment/>
    </xf>
    <xf numFmtId="179" fontId="3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15" applyNumberFormat="1" applyFont="1" applyFill="1" applyBorder="1" applyAlignment="1">
      <alignment/>
    </xf>
    <xf numFmtId="179" fontId="3" fillId="0" borderId="4" xfId="15" applyNumberFormat="1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3" fillId="0" borderId="5" xfId="15" applyNumberFormat="1" applyFont="1" applyFill="1" applyBorder="1" applyAlignment="1">
      <alignment/>
    </xf>
    <xf numFmtId="179" fontId="1" fillId="0" borderId="5" xfId="15" applyNumberFormat="1" applyFont="1" applyFill="1" applyBorder="1" applyAlignment="1">
      <alignment/>
    </xf>
    <xf numFmtId="179" fontId="3" fillId="0" borderId="0" xfId="15" applyNumberFormat="1" applyFont="1" applyAlignment="1">
      <alignment/>
    </xf>
    <xf numFmtId="179" fontId="1" fillId="0" borderId="0" xfId="21" applyNumberFormat="1" applyFont="1" applyFill="1" applyAlignment="1">
      <alignment/>
      <protection/>
    </xf>
    <xf numFmtId="179" fontId="3" fillId="0" borderId="0" xfId="15" applyNumberFormat="1" applyFont="1" applyAlignment="1">
      <alignment/>
    </xf>
    <xf numFmtId="0" fontId="1" fillId="0" borderId="0" xfId="21" applyFont="1" applyFill="1">
      <alignment/>
      <protection/>
    </xf>
    <xf numFmtId="179" fontId="3" fillId="0" borderId="0" xfId="15" applyNumberFormat="1" applyFont="1" applyAlignment="1">
      <alignment wrapText="1"/>
    </xf>
    <xf numFmtId="0" fontId="1" fillId="0" borderId="0" xfId="21" applyFont="1" applyFill="1" applyAlignment="1">
      <alignment wrapText="1"/>
      <protection/>
    </xf>
    <xf numFmtId="179" fontId="3" fillId="0" borderId="5" xfId="15" applyNumberFormat="1" applyFont="1" applyBorder="1" applyAlignment="1">
      <alignment/>
    </xf>
    <xf numFmtId="179" fontId="1" fillId="0" borderId="0" xfId="21" applyNumberFormat="1" applyFont="1" applyFill="1">
      <alignment/>
      <protection/>
    </xf>
    <xf numFmtId="0" fontId="1" fillId="0" borderId="0" xfId="21" applyFont="1" applyAlignment="1">
      <alignment wrapText="1"/>
      <protection/>
    </xf>
    <xf numFmtId="179" fontId="3" fillId="0" borderId="0" xfId="15" applyNumberFormat="1" applyFont="1" applyBorder="1" applyAlignment="1">
      <alignment/>
    </xf>
    <xf numFmtId="179" fontId="1" fillId="0" borderId="0" xfId="15" applyNumberFormat="1" applyFont="1" applyAlignment="1">
      <alignment wrapText="1"/>
    </xf>
    <xf numFmtId="179" fontId="1" fillId="0" borderId="0" xfId="15" applyNumberFormat="1" applyFont="1" applyAlignment="1">
      <alignment/>
    </xf>
    <xf numFmtId="179" fontId="1" fillId="0" borderId="0" xfId="21" applyNumberFormat="1" applyFont="1" applyFill="1" applyAlignment="1">
      <alignment wrapText="1"/>
      <protection/>
    </xf>
    <xf numFmtId="179" fontId="1" fillId="0" borderId="5" xfId="15" applyNumberFormat="1" applyFont="1" applyBorder="1" applyAlignment="1">
      <alignment/>
    </xf>
    <xf numFmtId="0" fontId="21" fillId="0" borderId="0" xfId="21" applyFont="1" applyAlignment="1">
      <alignment horizontal="left" wrapText="1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>
      <alignment/>
      <protection/>
    </xf>
    <xf numFmtId="0" fontId="21" fillId="0" borderId="0" xfId="21" applyFont="1" applyAlignment="1">
      <alignment wrapText="1"/>
      <protection/>
    </xf>
    <xf numFmtId="15" fontId="3" fillId="0" borderId="0" xfId="0" applyNumberFormat="1" applyFont="1" applyFill="1" applyAlignment="1">
      <alignment horizontal="right" vertical="top" wrapText="1"/>
    </xf>
    <xf numFmtId="0" fontId="3" fillId="0" borderId="0" xfId="0" applyFont="1" applyAlignment="1" quotePrefix="1">
      <alignment/>
    </xf>
    <xf numFmtId="15" fontId="3" fillId="0" borderId="0" xfId="21" applyNumberFormat="1" applyFont="1" quotePrefix="1">
      <alignment/>
      <protection/>
    </xf>
    <xf numFmtId="0" fontId="21" fillId="0" borderId="0" xfId="21" applyFont="1" applyAlignment="1">
      <alignment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 quotePrefix="1">
      <alignment vertical="top" wrapText="1"/>
    </xf>
    <xf numFmtId="0" fontId="4" fillId="0" borderId="0" xfId="0" applyFont="1" applyAlignment="1">
      <alignment horizontal="center"/>
    </xf>
    <xf numFmtId="0" fontId="15" fillId="0" borderId="0" xfId="21" applyFont="1" applyAlignment="1">
      <alignment vertical="top" wrapText="1"/>
      <protection/>
    </xf>
    <xf numFmtId="0" fontId="16" fillId="0" borderId="0" xfId="0" applyFont="1" applyAlignment="1">
      <alignment vertical="top" wrapText="1"/>
    </xf>
    <xf numFmtId="0" fontId="21" fillId="0" borderId="0" xfId="21" applyFont="1" applyAlignment="1">
      <alignment wrapText="1"/>
      <protection/>
    </xf>
    <xf numFmtId="0" fontId="21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A33" sqref="A33"/>
    </sheetView>
  </sheetViews>
  <sheetFormatPr defaultColWidth="9.140625" defaultRowHeight="12.75"/>
  <cols>
    <col min="1" max="1" width="24.140625" style="1" customWidth="1"/>
    <col min="2" max="2" width="0.9921875" style="1" customWidth="1"/>
    <col min="3" max="3" width="15.7109375" style="13" customWidth="1"/>
    <col min="4" max="4" width="16.57421875" style="1" customWidth="1"/>
    <col min="5" max="5" width="1.7109375" style="1" customWidth="1"/>
    <col min="6" max="6" width="12.8515625" style="13" customWidth="1"/>
    <col min="7" max="7" width="16.7109375" style="1" customWidth="1"/>
    <col min="8" max="8" width="9.00390625" style="1" customWidth="1"/>
    <col min="9" max="16384" width="9.140625" style="1" customWidth="1"/>
  </cols>
  <sheetData>
    <row r="1" spans="1:9" ht="18.75">
      <c r="A1" s="163" t="s">
        <v>43</v>
      </c>
      <c r="B1" s="163"/>
      <c r="C1" s="163"/>
      <c r="D1" s="163"/>
      <c r="E1" s="163"/>
      <c r="F1" s="163"/>
      <c r="G1" s="163"/>
      <c r="H1" s="6"/>
      <c r="I1" s="6"/>
    </row>
    <row r="2" spans="1:9" ht="12.75">
      <c r="A2" s="164"/>
      <c r="B2" s="164"/>
      <c r="C2" s="164"/>
      <c r="D2" s="164"/>
      <c r="E2" s="164"/>
      <c r="F2" s="164"/>
      <c r="G2" s="164"/>
      <c r="H2" s="7"/>
      <c r="I2" s="7"/>
    </row>
    <row r="3" ht="12.75">
      <c r="G3" s="3"/>
    </row>
    <row r="4" spans="1:7" ht="14.25">
      <c r="A4" s="8"/>
      <c r="G4" s="3"/>
    </row>
    <row r="5" spans="1:7" ht="12.75">
      <c r="A5" s="9"/>
      <c r="G5" s="3"/>
    </row>
    <row r="6" spans="3:7" s="2" customFormat="1" ht="27" customHeight="1">
      <c r="C6" s="36"/>
      <c r="F6" s="36"/>
      <c r="G6" s="4"/>
    </row>
    <row r="7" ht="12.75">
      <c r="A7" s="3" t="s">
        <v>86</v>
      </c>
    </row>
    <row r="8" ht="18.75" customHeight="1">
      <c r="A8" s="160" t="s">
        <v>73</v>
      </c>
    </row>
    <row r="9" spans="3:7" s="19" customFormat="1" ht="12">
      <c r="C9" s="165" t="s">
        <v>74</v>
      </c>
      <c r="D9" s="165"/>
      <c r="E9" s="16"/>
      <c r="F9" s="165" t="s">
        <v>75</v>
      </c>
      <c r="G9" s="165"/>
    </row>
    <row r="10" spans="3:7" ht="24.75" customHeight="1">
      <c r="C10" s="159">
        <v>38168</v>
      </c>
      <c r="D10" s="159">
        <v>37802</v>
      </c>
      <c r="E10" s="131"/>
      <c r="F10" s="159">
        <v>38168</v>
      </c>
      <c r="G10" s="159">
        <v>37802</v>
      </c>
    </row>
    <row r="11" spans="3:7" s="16" customFormat="1" ht="12.75">
      <c r="C11" s="49" t="s">
        <v>2</v>
      </c>
      <c r="D11" s="131" t="s">
        <v>2</v>
      </c>
      <c r="E11" s="131"/>
      <c r="F11" s="49" t="s">
        <v>2</v>
      </c>
      <c r="G11" s="131" t="s">
        <v>2</v>
      </c>
    </row>
    <row r="12" ht="9" customHeight="1"/>
    <row r="13" spans="1:7" s="16" customFormat="1" ht="18" customHeight="1" thickBot="1">
      <c r="A13" s="91" t="s">
        <v>20</v>
      </c>
      <c r="B13" s="92"/>
      <c r="C13" s="93">
        <f>57985+708+3960</f>
        <v>62653</v>
      </c>
      <c r="D13" s="94">
        <v>0</v>
      </c>
      <c r="E13" s="95"/>
      <c r="F13" s="93">
        <v>62653</v>
      </c>
      <c r="G13" s="94">
        <v>0</v>
      </c>
    </row>
    <row r="14" spans="1:7" s="16" customFormat="1" ht="9" customHeight="1">
      <c r="A14" s="96"/>
      <c r="B14" s="92"/>
      <c r="C14" s="97"/>
      <c r="D14" s="98"/>
      <c r="E14" s="99"/>
      <c r="F14" s="97"/>
      <c r="G14" s="98"/>
    </row>
    <row r="15" spans="1:7" s="29" customFormat="1" ht="18" customHeight="1">
      <c r="A15" s="91" t="s">
        <v>33</v>
      </c>
      <c r="B15" s="100"/>
      <c r="C15" s="97">
        <f>40886+80</f>
        <v>40966</v>
      </c>
      <c r="D15" s="98">
        <v>0</v>
      </c>
      <c r="E15" s="95"/>
      <c r="F15" s="97">
        <v>40966</v>
      </c>
      <c r="G15" s="98">
        <v>0</v>
      </c>
    </row>
    <row r="16" spans="1:7" s="29" customFormat="1" ht="18" customHeight="1">
      <c r="A16" s="96" t="s">
        <v>27</v>
      </c>
      <c r="B16" s="100"/>
      <c r="C16" s="97">
        <v>859</v>
      </c>
      <c r="D16" s="98">
        <v>0</v>
      </c>
      <c r="E16" s="95"/>
      <c r="F16" s="97">
        <v>859</v>
      </c>
      <c r="G16" s="98">
        <v>0</v>
      </c>
    </row>
    <row r="17" spans="1:7" s="29" customFormat="1" ht="18" customHeight="1">
      <c r="A17" s="96" t="s">
        <v>66</v>
      </c>
      <c r="B17" s="100"/>
      <c r="C17" s="97">
        <v>-15652</v>
      </c>
      <c r="D17" s="98">
        <v>0</v>
      </c>
      <c r="E17" s="95"/>
      <c r="F17" s="97">
        <v>-15652</v>
      </c>
      <c r="G17" s="98">
        <v>0</v>
      </c>
    </row>
    <row r="18" spans="1:7" s="74" customFormat="1" ht="33" customHeight="1">
      <c r="A18" s="101" t="s">
        <v>52</v>
      </c>
      <c r="B18" s="102"/>
      <c r="C18" s="103">
        <v>892</v>
      </c>
      <c r="D18" s="104">
        <v>0</v>
      </c>
      <c r="E18" s="105"/>
      <c r="F18" s="103">
        <v>892</v>
      </c>
      <c r="G18" s="104">
        <v>0</v>
      </c>
    </row>
    <row r="19" spans="1:7" s="29" customFormat="1" ht="18" customHeight="1">
      <c r="A19" s="91" t="s">
        <v>24</v>
      </c>
      <c r="B19" s="100"/>
      <c r="C19" s="97">
        <f>SUM(C15:C18)</f>
        <v>27065</v>
      </c>
      <c r="D19" s="98">
        <v>0</v>
      </c>
      <c r="E19" s="95"/>
      <c r="F19" s="97">
        <f>SUM(F15:F18)</f>
        <v>27065</v>
      </c>
      <c r="G19" s="98">
        <v>0</v>
      </c>
    </row>
    <row r="20" spans="1:7" s="22" customFormat="1" ht="18" customHeight="1">
      <c r="A20" s="106" t="s">
        <v>1</v>
      </c>
      <c r="B20" s="107"/>
      <c r="C20" s="108">
        <v>-7556</v>
      </c>
      <c r="D20" s="109">
        <v>0</v>
      </c>
      <c r="E20" s="110"/>
      <c r="F20" s="108">
        <v>-7556</v>
      </c>
      <c r="G20" s="109">
        <v>0</v>
      </c>
    </row>
    <row r="21" spans="1:7" s="16" customFormat="1" ht="18" customHeight="1">
      <c r="A21" s="106" t="s">
        <v>58</v>
      </c>
      <c r="B21" s="111"/>
      <c r="C21" s="112">
        <f>SUM(C19:C20)</f>
        <v>19509</v>
      </c>
      <c r="D21" s="113">
        <v>0</v>
      </c>
      <c r="E21" s="99"/>
      <c r="F21" s="112">
        <f>SUM(F19:F20)</f>
        <v>19509</v>
      </c>
      <c r="G21" s="113">
        <v>0</v>
      </c>
    </row>
    <row r="22" spans="1:7" s="22" customFormat="1" ht="18" customHeight="1">
      <c r="A22" s="106" t="s">
        <v>21</v>
      </c>
      <c r="B22" s="107"/>
      <c r="C22" s="108">
        <v>-7157</v>
      </c>
      <c r="D22" s="109">
        <v>0</v>
      </c>
      <c r="E22" s="110"/>
      <c r="F22" s="108">
        <v>-7157</v>
      </c>
      <c r="G22" s="109">
        <v>0</v>
      </c>
    </row>
    <row r="23" spans="1:7" s="20" customFormat="1" ht="27" customHeight="1" thickBot="1">
      <c r="A23" s="114" t="s">
        <v>59</v>
      </c>
      <c r="B23" s="115"/>
      <c r="C23" s="116">
        <f>SUM(C21:C22)</f>
        <v>12352</v>
      </c>
      <c r="D23" s="117">
        <v>0</v>
      </c>
      <c r="E23" s="118"/>
      <c r="F23" s="116">
        <f>SUM(F21:F22)</f>
        <v>12352</v>
      </c>
      <c r="G23" s="117">
        <v>0</v>
      </c>
    </row>
    <row r="24" spans="1:7" s="16" customFormat="1" ht="18" customHeight="1">
      <c r="A24" s="119"/>
      <c r="B24" s="119"/>
      <c r="C24" s="120"/>
      <c r="D24" s="99"/>
      <c r="E24" s="99"/>
      <c r="F24" s="120"/>
      <c r="G24" s="99"/>
    </row>
    <row r="25" spans="1:7" s="16" customFormat="1" ht="21" customHeight="1">
      <c r="A25" s="121" t="s">
        <v>28</v>
      </c>
      <c r="B25" s="119"/>
      <c r="C25" s="120"/>
      <c r="D25" s="99"/>
      <c r="E25" s="99"/>
      <c r="F25" s="120"/>
      <c r="G25" s="99"/>
    </row>
    <row r="26" spans="1:7" s="41" customFormat="1" ht="17.25" customHeight="1">
      <c r="A26" s="122" t="s">
        <v>25</v>
      </c>
      <c r="B26" s="123"/>
      <c r="C26" s="124">
        <f>+C23/'BS'!B39*100</f>
        <v>6.525885342645964</v>
      </c>
      <c r="D26" s="125"/>
      <c r="E26" s="113"/>
      <c r="F26" s="124">
        <f>+F23/'BS'!B39*100</f>
        <v>6.525885342645964</v>
      </c>
      <c r="G26" s="125"/>
    </row>
    <row r="27" spans="1:7" ht="15.75">
      <c r="A27" s="126"/>
      <c r="B27" s="127"/>
      <c r="C27" s="128"/>
      <c r="D27" s="127"/>
      <c r="E27" s="127"/>
      <c r="F27" s="128"/>
      <c r="G27" s="127"/>
    </row>
    <row r="28" spans="1:7" ht="15.75">
      <c r="A28" s="126" t="s">
        <v>84</v>
      </c>
      <c r="B28" s="129"/>
      <c r="C28" s="130"/>
      <c r="D28" s="129"/>
      <c r="E28" s="129"/>
      <c r="F28" s="130"/>
      <c r="G28" s="129"/>
    </row>
    <row r="29" spans="1:7" ht="15.75">
      <c r="A29" s="126" t="s">
        <v>85</v>
      </c>
      <c r="B29" s="129"/>
      <c r="C29" s="130"/>
      <c r="D29" s="129"/>
      <c r="E29" s="129"/>
      <c r="F29" s="130"/>
      <c r="G29" s="129"/>
    </row>
    <row r="30" spans="1:7" ht="15.75">
      <c r="A30" s="126"/>
      <c r="B30" s="129"/>
      <c r="C30" s="130"/>
      <c r="D30" s="129"/>
      <c r="E30" s="129"/>
      <c r="F30" s="130"/>
      <c r="G30" s="129"/>
    </row>
    <row r="31" spans="1:7" ht="15.75" customHeight="1">
      <c r="A31" s="126" t="s">
        <v>83</v>
      </c>
      <c r="B31" s="129"/>
      <c r="C31" s="130"/>
      <c r="D31" s="129"/>
      <c r="E31" s="129"/>
      <c r="F31" s="130"/>
      <c r="G31" s="129"/>
    </row>
    <row r="32" spans="1:7" ht="15.75" customHeight="1">
      <c r="A32" s="126" t="s">
        <v>76</v>
      </c>
      <c r="B32" s="129"/>
      <c r="C32" s="130"/>
      <c r="D32" s="129"/>
      <c r="E32" s="129"/>
      <c r="F32" s="130"/>
      <c r="G32" s="129"/>
    </row>
    <row r="33" spans="1:7" ht="15.75" customHeight="1">
      <c r="A33" s="126" t="s">
        <v>90</v>
      </c>
      <c r="B33" s="129"/>
      <c r="C33" s="130"/>
      <c r="D33" s="129"/>
      <c r="E33" s="129"/>
      <c r="F33" s="130"/>
      <c r="G33" s="129"/>
    </row>
    <row r="34" spans="1:7" ht="15.75" customHeight="1">
      <c r="A34" s="126"/>
      <c r="B34" s="129"/>
      <c r="C34" s="130"/>
      <c r="D34" s="129"/>
      <c r="E34" s="129"/>
      <c r="F34" s="130"/>
      <c r="G34" s="129"/>
    </row>
    <row r="35" spans="1:7" ht="17.25" customHeight="1">
      <c r="A35" s="126"/>
      <c r="B35" s="129"/>
      <c r="C35" s="130"/>
      <c r="D35" s="129"/>
      <c r="E35" s="129"/>
      <c r="F35" s="130"/>
      <c r="G35" s="129"/>
    </row>
    <row r="36" spans="1:3" ht="12.75">
      <c r="A36" s="10"/>
      <c r="C36" s="12"/>
    </row>
    <row r="37" spans="1:7" ht="21.75" customHeight="1">
      <c r="A37" s="90" t="s">
        <v>60</v>
      </c>
      <c r="B37" s="81"/>
      <c r="C37" s="81"/>
      <c r="D37" s="81"/>
      <c r="E37" s="81"/>
      <c r="F37" s="81"/>
      <c r="G37" s="81"/>
    </row>
    <row r="38" spans="1:8" ht="24.75" customHeight="1">
      <c r="A38" s="81"/>
      <c r="B38" s="81"/>
      <c r="C38" s="81"/>
      <c r="D38" s="81"/>
      <c r="E38" s="81"/>
      <c r="F38" s="81"/>
      <c r="G38" s="81"/>
      <c r="H38" s="67"/>
    </row>
    <row r="39" ht="27.75" customHeight="1"/>
    <row r="40" spans="1:3" ht="12.75">
      <c r="A40" s="10"/>
      <c r="C40" s="12"/>
    </row>
    <row r="41" spans="1:3" ht="12.75">
      <c r="A41" s="10"/>
      <c r="C41" s="12"/>
    </row>
    <row r="42" ht="12.75">
      <c r="A42" s="10"/>
    </row>
    <row r="43" ht="12.75">
      <c r="A43" s="10"/>
    </row>
    <row r="44" ht="12.75">
      <c r="A44" s="10"/>
    </row>
  </sheetData>
  <mergeCells count="4">
    <mergeCell ref="A1:G1"/>
    <mergeCell ref="A2:G2"/>
    <mergeCell ref="F9:G9"/>
    <mergeCell ref="C9:D9"/>
  </mergeCells>
  <printOptions/>
  <pageMargins left="1" right="0.25" top="1.5" bottom="0.75" header="0.38" footer="1.1"/>
  <pageSetup horizontalDpi="600" verticalDpi="600" orientation="portrait" scale="95" r:id="rId1"/>
  <headerFooter alignWithMargins="0">
    <oddFooter>&amp;C&amp;"Times New Roman,Regular"&amp;8Page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workbookViewId="0" topLeftCell="A25">
      <selection activeCell="A9" sqref="A9"/>
    </sheetView>
  </sheetViews>
  <sheetFormatPr defaultColWidth="9.140625" defaultRowHeight="12.75"/>
  <cols>
    <col min="1" max="1" width="51.140625" style="1" customWidth="1"/>
    <col min="2" max="2" width="16.7109375" style="13" customWidth="1"/>
    <col min="3" max="3" width="3.140625" style="13" hidden="1" customWidth="1"/>
    <col min="4" max="4" width="2.57421875" style="1" customWidth="1"/>
    <col min="5" max="5" width="15.421875" style="1" customWidth="1"/>
    <col min="6" max="6" width="0.13671875" style="1" hidden="1" customWidth="1"/>
    <col min="7" max="7" width="2.8515625" style="1" customWidth="1"/>
    <col min="8" max="8" width="0.5625" style="1" customWidth="1"/>
    <col min="9" max="16384" width="9.140625" style="1" customWidth="1"/>
  </cols>
  <sheetData>
    <row r="1" spans="1:12" ht="19.5" customHeight="1">
      <c r="A1" s="163" t="s">
        <v>44</v>
      </c>
      <c r="B1" s="163"/>
      <c r="C1" s="163"/>
      <c r="D1" s="163"/>
      <c r="E1" s="163"/>
      <c r="F1" s="163"/>
      <c r="G1" s="163"/>
      <c r="H1" s="163"/>
      <c r="I1" s="6"/>
      <c r="J1" s="6"/>
      <c r="K1" s="6"/>
      <c r="L1" s="6"/>
    </row>
    <row r="2" spans="1:12" ht="12.75">
      <c r="A2" s="164" t="s">
        <v>0</v>
      </c>
      <c r="B2" s="164"/>
      <c r="C2" s="164"/>
      <c r="D2" s="164"/>
      <c r="E2" s="164"/>
      <c r="F2" s="164"/>
      <c r="G2" s="164"/>
      <c r="H2" s="164"/>
      <c r="I2" s="23"/>
      <c r="J2" s="7"/>
      <c r="K2" s="7"/>
      <c r="L2" s="7"/>
    </row>
    <row r="3" ht="7.5" customHeight="1">
      <c r="I3" s="3"/>
    </row>
    <row r="4" spans="1:8" s="2" customFormat="1" ht="21" customHeight="1">
      <c r="A4" s="11"/>
      <c r="B4" s="42"/>
      <c r="C4" s="42"/>
      <c r="D4" s="11"/>
      <c r="E4" s="11"/>
      <c r="F4" s="11"/>
      <c r="G4" s="11"/>
      <c r="H4" s="4"/>
    </row>
    <row r="5" ht="12.75">
      <c r="A5" s="3" t="s">
        <v>70</v>
      </c>
    </row>
    <row r="6" ht="3" customHeight="1"/>
    <row r="7" spans="2:6" s="16" customFormat="1" ht="21.75" customHeight="1">
      <c r="B7" s="37"/>
      <c r="C7" s="37" t="s">
        <v>36</v>
      </c>
      <c r="D7" s="18"/>
      <c r="E7" s="17"/>
      <c r="F7" s="24" t="s">
        <v>3</v>
      </c>
    </row>
    <row r="8" spans="2:6" s="16" customFormat="1" ht="12">
      <c r="B8" s="38" t="s">
        <v>41</v>
      </c>
      <c r="C8" s="82" t="s">
        <v>38</v>
      </c>
      <c r="D8" s="18"/>
      <c r="E8" s="80" t="s">
        <v>57</v>
      </c>
      <c r="F8" s="25">
        <v>36433</v>
      </c>
    </row>
    <row r="9" spans="2:6" s="16" customFormat="1" ht="12">
      <c r="B9" s="39" t="s">
        <v>2</v>
      </c>
      <c r="C9" s="39" t="s">
        <v>2</v>
      </c>
      <c r="D9" s="18"/>
      <c r="E9" s="18" t="s">
        <v>2</v>
      </c>
      <c r="F9" s="15" t="s">
        <v>2</v>
      </c>
    </row>
    <row r="10" spans="2:6" s="16" customFormat="1" ht="12.75">
      <c r="B10" s="49" t="s">
        <v>15</v>
      </c>
      <c r="C10" s="49" t="s">
        <v>15</v>
      </c>
      <c r="D10" s="131"/>
      <c r="E10" s="131"/>
      <c r="F10" s="15"/>
    </row>
    <row r="11" spans="2:3" s="16" customFormat="1" ht="5.25" customHeight="1">
      <c r="B11" s="41"/>
      <c r="C11" s="41"/>
    </row>
    <row r="12" spans="1:5" s="16" customFormat="1" ht="12">
      <c r="A12" s="26" t="s">
        <v>5</v>
      </c>
      <c r="B12" s="40">
        <f>5332658+243844+1402</f>
        <v>5577904</v>
      </c>
      <c r="C12" s="40">
        <v>54130</v>
      </c>
      <c r="D12" s="21"/>
      <c r="E12" s="57">
        <v>0</v>
      </c>
    </row>
    <row r="13" spans="1:5" s="16" customFormat="1" ht="12">
      <c r="A13" s="26" t="s">
        <v>79</v>
      </c>
      <c r="B13" s="40">
        <f>38041+5958</f>
        <v>43999</v>
      </c>
      <c r="C13" s="40">
        <v>51228</v>
      </c>
      <c r="D13" s="21"/>
      <c r="E13" s="57">
        <v>0</v>
      </c>
    </row>
    <row r="14" spans="1:5" s="16" customFormat="1" ht="12">
      <c r="A14" s="26" t="s">
        <v>35</v>
      </c>
      <c r="B14" s="40">
        <v>99927</v>
      </c>
      <c r="C14" s="40">
        <v>443186</v>
      </c>
      <c r="D14" s="21"/>
      <c r="E14" s="57">
        <v>0</v>
      </c>
    </row>
    <row r="15" spans="1:5" s="16" customFormat="1" ht="12" hidden="1">
      <c r="A15" s="26" t="s">
        <v>32</v>
      </c>
      <c r="B15" s="40">
        <v>472</v>
      </c>
      <c r="C15" s="40">
        <v>0</v>
      </c>
      <c r="D15" s="21"/>
      <c r="E15" s="57"/>
    </row>
    <row r="16" spans="1:5" s="16" customFormat="1" ht="12">
      <c r="A16" s="26" t="s">
        <v>32</v>
      </c>
      <c r="B16" s="40">
        <v>110687</v>
      </c>
      <c r="C16" s="40">
        <v>0</v>
      </c>
      <c r="D16" s="21"/>
      <c r="E16" s="57">
        <v>0</v>
      </c>
    </row>
    <row r="17" spans="1:5" s="16" customFormat="1" ht="12">
      <c r="A17" s="26"/>
      <c r="B17" s="40"/>
      <c r="C17" s="40"/>
      <c r="D17" s="21"/>
      <c r="E17" s="57">
        <v>0</v>
      </c>
    </row>
    <row r="18" spans="1:5" s="16" customFormat="1" ht="12">
      <c r="A18" s="26" t="s">
        <v>6</v>
      </c>
      <c r="B18" s="40"/>
      <c r="C18" s="40"/>
      <c r="D18" s="21"/>
      <c r="E18" s="21"/>
    </row>
    <row r="19" spans="1:5" s="16" customFormat="1" ht="12.75">
      <c r="A19" s="132" t="s">
        <v>22</v>
      </c>
      <c r="B19" s="43">
        <v>519</v>
      </c>
      <c r="C19" s="44">
        <v>4296</v>
      </c>
      <c r="D19" s="21"/>
      <c r="E19" s="58">
        <v>0</v>
      </c>
    </row>
    <row r="20" spans="1:5" s="16" customFormat="1" ht="12.75">
      <c r="A20" s="132" t="s">
        <v>64</v>
      </c>
      <c r="B20" s="44">
        <v>37670</v>
      </c>
      <c r="C20" s="44">
        <v>55919</v>
      </c>
      <c r="D20" s="21"/>
      <c r="E20" s="59">
        <v>0</v>
      </c>
    </row>
    <row r="21" spans="1:5" s="16" customFormat="1" ht="12.75">
      <c r="A21" s="132" t="s">
        <v>65</v>
      </c>
      <c r="B21" s="44">
        <v>21200</v>
      </c>
      <c r="C21" s="44"/>
      <c r="D21" s="21"/>
      <c r="E21" s="59">
        <v>0</v>
      </c>
    </row>
    <row r="22" spans="1:5" s="16" customFormat="1" ht="12.75">
      <c r="A22" s="132" t="s">
        <v>45</v>
      </c>
      <c r="B22" s="44">
        <v>3651</v>
      </c>
      <c r="C22" s="44"/>
      <c r="D22" s="21"/>
      <c r="E22" s="59">
        <v>0</v>
      </c>
    </row>
    <row r="23" spans="1:5" s="16" customFormat="1" ht="12.75">
      <c r="A23" s="132" t="s">
        <v>39</v>
      </c>
      <c r="B23" s="44">
        <v>64</v>
      </c>
      <c r="C23" s="44">
        <v>0</v>
      </c>
      <c r="D23" s="21"/>
      <c r="E23" s="59">
        <v>0</v>
      </c>
    </row>
    <row r="24" spans="1:5" s="16" customFormat="1" ht="12.75">
      <c r="A24" s="132" t="s">
        <v>71</v>
      </c>
      <c r="B24" s="44">
        <v>167650</v>
      </c>
      <c r="C24" s="44">
        <v>95995</v>
      </c>
      <c r="D24" s="21"/>
      <c r="E24" s="59">
        <v>0</v>
      </c>
    </row>
    <row r="25" spans="1:5" s="16" customFormat="1" ht="12.75">
      <c r="A25" s="132" t="s">
        <v>7</v>
      </c>
      <c r="B25" s="44">
        <v>214890</v>
      </c>
      <c r="C25" s="44">
        <v>106981</v>
      </c>
      <c r="D25" s="21"/>
      <c r="E25" s="59">
        <v>0</v>
      </c>
    </row>
    <row r="26" spans="2:5" s="16" customFormat="1" ht="12">
      <c r="B26" s="45">
        <f>SUM(B19:B25)</f>
        <v>445644</v>
      </c>
      <c r="C26" s="45">
        <v>505945</v>
      </c>
      <c r="D26" s="21"/>
      <c r="E26" s="51">
        <f>SUM(E19:E25)</f>
        <v>0</v>
      </c>
    </row>
    <row r="27" spans="1:5" s="16" customFormat="1" ht="12">
      <c r="A27" s="26" t="s">
        <v>8</v>
      </c>
      <c r="B27" s="44"/>
      <c r="C27" s="44"/>
      <c r="D27" s="21"/>
      <c r="E27" s="27"/>
    </row>
    <row r="28" spans="1:5" s="16" customFormat="1" ht="12.75">
      <c r="A28" s="132" t="s">
        <v>31</v>
      </c>
      <c r="B28" s="44">
        <f>78+67245+4457+356</f>
        <v>72136</v>
      </c>
      <c r="C28" s="44">
        <v>136686</v>
      </c>
      <c r="D28" s="21"/>
      <c r="E28" s="59">
        <v>0</v>
      </c>
    </row>
    <row r="29" spans="1:5" s="16" customFormat="1" ht="0.75" customHeight="1">
      <c r="A29" s="132" t="s">
        <v>34</v>
      </c>
      <c r="B29" s="44">
        <v>0</v>
      </c>
      <c r="C29" s="44">
        <v>952</v>
      </c>
      <c r="D29" s="21"/>
      <c r="E29" s="59">
        <v>0</v>
      </c>
    </row>
    <row r="30" spans="1:5" s="16" customFormat="1" ht="12.75">
      <c r="A30" s="132" t="s">
        <v>9</v>
      </c>
      <c r="B30" s="44">
        <f>71639+130000+1524</f>
        <v>203163</v>
      </c>
      <c r="C30" s="44">
        <v>21574</v>
      </c>
      <c r="D30" s="21"/>
      <c r="E30" s="59">
        <v>0</v>
      </c>
    </row>
    <row r="31" spans="1:5" s="16" customFormat="1" ht="12.75">
      <c r="A31" s="132" t="s">
        <v>1</v>
      </c>
      <c r="B31" s="44">
        <v>3088</v>
      </c>
      <c r="C31" s="44">
        <v>19993</v>
      </c>
      <c r="D31" s="21"/>
      <c r="E31" s="59">
        <v>0</v>
      </c>
    </row>
    <row r="32" spans="1:5" s="16" customFormat="1" ht="12.75">
      <c r="A32" s="132" t="s">
        <v>46</v>
      </c>
      <c r="B32" s="44">
        <v>1953</v>
      </c>
      <c r="C32" s="44"/>
      <c r="D32" s="21"/>
      <c r="E32" s="59">
        <v>0</v>
      </c>
    </row>
    <row r="33" spans="1:5" s="16" customFormat="1" ht="12.75">
      <c r="A33" s="132" t="s">
        <v>47</v>
      </c>
      <c r="B33" s="44">
        <v>798</v>
      </c>
      <c r="C33" s="44"/>
      <c r="D33" s="21"/>
      <c r="E33" s="59">
        <v>0</v>
      </c>
    </row>
    <row r="34" spans="1:5" s="16" customFormat="1" ht="12.75">
      <c r="A34" s="132" t="s">
        <v>48</v>
      </c>
      <c r="B34" s="44">
        <v>86</v>
      </c>
      <c r="C34" s="44"/>
      <c r="D34" s="21"/>
      <c r="E34" s="59">
        <v>0</v>
      </c>
    </row>
    <row r="35" spans="2:5" s="16" customFormat="1" ht="12">
      <c r="B35" s="45">
        <f>SUM(B28:B34)</f>
        <v>281224</v>
      </c>
      <c r="C35" s="45">
        <v>179341</v>
      </c>
      <c r="D35" s="21"/>
      <c r="E35" s="54">
        <f>SUM(E28:E34)</f>
        <v>0</v>
      </c>
    </row>
    <row r="36" spans="1:5" s="16" customFormat="1" ht="12">
      <c r="A36" s="26" t="s">
        <v>26</v>
      </c>
      <c r="B36" s="46">
        <f>+B26-B35</f>
        <v>164420</v>
      </c>
      <c r="C36" s="46">
        <v>326604</v>
      </c>
      <c r="D36" s="21"/>
      <c r="E36" s="52">
        <f>+E26-E35</f>
        <v>0</v>
      </c>
    </row>
    <row r="37" spans="2:5" s="16" customFormat="1" ht="12.75" thickBot="1">
      <c r="B37" s="47">
        <f>+B36+B12+B13+B14+B16+B17</f>
        <v>5996937</v>
      </c>
      <c r="C37" s="47">
        <v>1547679</v>
      </c>
      <c r="D37" s="21"/>
      <c r="E37" s="47">
        <f>+E36+E12+E13+E162+E16+E17</f>
        <v>0</v>
      </c>
    </row>
    <row r="38" spans="2:5" s="16" customFormat="1" ht="12">
      <c r="B38" s="40"/>
      <c r="C38" s="40"/>
      <c r="D38" s="21"/>
      <c r="E38" s="21"/>
    </row>
    <row r="39" spans="1:5" s="16" customFormat="1" ht="12">
      <c r="A39" s="63" t="s">
        <v>10</v>
      </c>
      <c r="B39" s="40">
        <f>501928-312651</f>
        <v>189277</v>
      </c>
      <c r="C39" s="40">
        <v>332668</v>
      </c>
      <c r="D39" s="21"/>
      <c r="E39" s="57">
        <v>0</v>
      </c>
    </row>
    <row r="40" spans="1:5" s="16" customFormat="1" ht="12">
      <c r="A40" s="63" t="s">
        <v>11</v>
      </c>
      <c r="B40" s="40">
        <f>250964-156326</f>
        <v>94638</v>
      </c>
      <c r="C40" s="40"/>
      <c r="D40" s="21"/>
      <c r="E40" s="57">
        <v>0</v>
      </c>
    </row>
    <row r="41" spans="1:5" s="16" customFormat="1" ht="12">
      <c r="A41" s="63" t="s">
        <v>14</v>
      </c>
      <c r="B41" s="40">
        <v>12272</v>
      </c>
      <c r="C41" s="40">
        <v>1073907</v>
      </c>
      <c r="D41" s="21"/>
      <c r="E41" s="57">
        <v>0</v>
      </c>
    </row>
    <row r="42" spans="1:7" s="16" customFormat="1" ht="12">
      <c r="A42" s="26" t="s">
        <v>23</v>
      </c>
      <c r="B42" s="61">
        <f>SUM(B39:B41)</f>
        <v>296187</v>
      </c>
      <c r="C42" s="61">
        <v>1406575</v>
      </c>
      <c r="D42" s="21"/>
      <c r="E42" s="62">
        <f>SUM(E39:E41)</f>
        <v>0</v>
      </c>
      <c r="G42" s="55"/>
    </row>
    <row r="43" spans="1:7" s="16" customFormat="1" ht="12">
      <c r="A43" s="26" t="s">
        <v>69</v>
      </c>
      <c r="B43" s="48">
        <f>5553-9.2-11.5</f>
        <v>5532.3</v>
      </c>
      <c r="C43" s="48"/>
      <c r="D43" s="21"/>
      <c r="E43" s="28"/>
      <c r="G43" s="55"/>
    </row>
    <row r="44" spans="1:5" s="16" customFormat="1" ht="12">
      <c r="A44" s="26" t="s">
        <v>12</v>
      </c>
      <c r="B44" s="40">
        <v>1043809</v>
      </c>
      <c r="C44" s="40">
        <v>56634</v>
      </c>
      <c r="D44" s="21"/>
      <c r="E44" s="57">
        <v>0</v>
      </c>
    </row>
    <row r="45" spans="1:5" s="16" customFormat="1" ht="12">
      <c r="A45" s="26" t="s">
        <v>13</v>
      </c>
      <c r="B45" s="40">
        <f>947287+1692943+5472</f>
        <v>2645702</v>
      </c>
      <c r="C45" s="40">
        <v>42721</v>
      </c>
      <c r="D45" s="21"/>
      <c r="E45" s="57">
        <v>0</v>
      </c>
    </row>
    <row r="46" spans="1:5" s="16" customFormat="1" ht="12" hidden="1">
      <c r="A46" s="26" t="s">
        <v>40</v>
      </c>
      <c r="B46" s="40">
        <v>0</v>
      </c>
      <c r="C46" s="40"/>
      <c r="D46" s="21"/>
      <c r="E46" s="57">
        <v>0</v>
      </c>
    </row>
    <row r="47" spans="1:5" s="16" customFormat="1" ht="12">
      <c r="A47" s="26" t="s">
        <v>49</v>
      </c>
      <c r="B47" s="40">
        <v>363166</v>
      </c>
      <c r="C47" s="40"/>
      <c r="D47" s="21"/>
      <c r="E47" s="57">
        <v>0</v>
      </c>
    </row>
    <row r="48" spans="1:5" s="16" customFormat="1" ht="12">
      <c r="A48" s="26" t="s">
        <v>50</v>
      </c>
      <c r="B48" s="40">
        <v>31077</v>
      </c>
      <c r="C48" s="40"/>
      <c r="D48" s="21"/>
      <c r="E48" s="57">
        <v>0</v>
      </c>
    </row>
    <row r="49" spans="1:5" s="16" customFormat="1" ht="12">
      <c r="A49" s="26" t="s">
        <v>47</v>
      </c>
      <c r="B49" s="40">
        <f>1087747+312651+156326-270000</f>
        <v>1286724</v>
      </c>
      <c r="C49" s="40"/>
      <c r="D49" s="21"/>
      <c r="E49" s="57">
        <v>0</v>
      </c>
    </row>
    <row r="50" spans="1:5" s="16" customFormat="1" ht="12">
      <c r="A50" s="26" t="s">
        <v>46</v>
      </c>
      <c r="B50" s="40">
        <v>270000</v>
      </c>
      <c r="C50" s="40"/>
      <c r="D50" s="21"/>
      <c r="E50" s="57">
        <v>0</v>
      </c>
    </row>
    <row r="51" spans="1:5" s="16" customFormat="1" ht="12">
      <c r="A51" s="26" t="s">
        <v>4</v>
      </c>
      <c r="B51" s="40">
        <v>54740</v>
      </c>
      <c r="C51" s="40">
        <v>41749</v>
      </c>
      <c r="D51" s="21"/>
      <c r="E51" s="57">
        <v>0</v>
      </c>
    </row>
    <row r="52" spans="2:7" s="16" customFormat="1" ht="12.75" thickBot="1">
      <c r="B52" s="47">
        <f>SUM(B42:B51)</f>
        <v>5996937.3</v>
      </c>
      <c r="C52" s="47">
        <v>1547679</v>
      </c>
      <c r="D52" s="21"/>
      <c r="E52" s="53">
        <f>SUM(E42:E51)</f>
        <v>0</v>
      </c>
      <c r="G52" s="55"/>
    </row>
    <row r="53" spans="2:5" s="16" customFormat="1" ht="5.25" customHeight="1">
      <c r="B53" s="40"/>
      <c r="C53" s="40"/>
      <c r="D53" s="21"/>
      <c r="E53" s="21"/>
    </row>
    <row r="54" spans="1:7" s="16" customFormat="1" ht="12" customHeight="1">
      <c r="A54" s="166" t="s">
        <v>60</v>
      </c>
      <c r="B54" s="166"/>
      <c r="C54" s="166"/>
      <c r="D54" s="166"/>
      <c r="E54" s="166"/>
      <c r="F54" s="166"/>
      <c r="G54" s="166"/>
    </row>
    <row r="55" spans="1:5" ht="12.75">
      <c r="A55" s="26"/>
      <c r="B55" s="30"/>
      <c r="C55" s="30"/>
      <c r="D55" s="21"/>
      <c r="E55" s="60"/>
    </row>
    <row r="56" spans="1:7" ht="15.75" customHeight="1">
      <c r="A56" s="166"/>
      <c r="B56" s="166"/>
      <c r="C56" s="166"/>
      <c r="D56" s="166"/>
      <c r="E56" s="166"/>
      <c r="F56" s="166"/>
      <c r="G56" s="166"/>
    </row>
    <row r="57" spans="2:5" ht="7.5" customHeight="1">
      <c r="B57" s="14"/>
      <c r="C57" s="14"/>
      <c r="D57" s="5"/>
      <c r="E57" s="5"/>
    </row>
    <row r="58" spans="1:7" ht="29.25" customHeight="1">
      <c r="A58" s="166"/>
      <c r="B58" s="166"/>
      <c r="C58" s="166"/>
      <c r="D58" s="166"/>
      <c r="E58" s="166"/>
      <c r="F58" s="166"/>
      <c r="G58" s="166"/>
    </row>
    <row r="59" ht="27.75" customHeight="1"/>
    <row r="60" spans="2:5" ht="12.75">
      <c r="B60" s="14"/>
      <c r="C60" s="14"/>
      <c r="D60" s="5"/>
      <c r="E60" s="5"/>
    </row>
    <row r="61" spans="2:5" ht="12.75">
      <c r="B61" s="14"/>
      <c r="C61" s="14"/>
      <c r="D61" s="5"/>
      <c r="E61" s="5"/>
    </row>
    <row r="62" ht="27" customHeight="1">
      <c r="H62" s="67"/>
    </row>
    <row r="63" spans="2:5" ht="12.75">
      <c r="B63" s="14"/>
      <c r="C63" s="14"/>
      <c r="D63" s="5"/>
      <c r="E63" s="5"/>
    </row>
    <row r="64" ht="27" customHeight="1"/>
    <row r="65" spans="2:5" ht="12.75">
      <c r="B65" s="14"/>
      <c r="C65" s="14"/>
      <c r="D65" s="5"/>
      <c r="E65" s="5"/>
    </row>
    <row r="66" spans="2:5" ht="12.75">
      <c r="B66" s="14"/>
      <c r="C66" s="14"/>
      <c r="D66" s="5"/>
      <c r="E66" s="5"/>
    </row>
    <row r="67" spans="2:5" ht="12.75">
      <c r="B67" s="14"/>
      <c r="C67" s="14"/>
      <c r="D67" s="5"/>
      <c r="E67" s="5"/>
    </row>
    <row r="68" spans="2:5" ht="12.75">
      <c r="B68" s="14"/>
      <c r="C68" s="14"/>
      <c r="D68" s="5"/>
      <c r="E68" s="5"/>
    </row>
    <row r="69" spans="2:5" ht="12.75">
      <c r="B69" s="14"/>
      <c r="C69" s="14"/>
      <c r="D69" s="5"/>
      <c r="E69" s="5"/>
    </row>
    <row r="70" spans="2:5" ht="12.75">
      <c r="B70" s="14"/>
      <c r="C70" s="14"/>
      <c r="D70" s="5"/>
      <c r="E70" s="5"/>
    </row>
    <row r="71" spans="2:5" ht="12.75">
      <c r="B71" s="14"/>
      <c r="C71" s="14"/>
      <c r="D71" s="5"/>
      <c r="E71" s="5"/>
    </row>
    <row r="72" spans="2:5" ht="12.75">
      <c r="B72" s="14"/>
      <c r="C72" s="14"/>
      <c r="D72" s="5"/>
      <c r="E72" s="5"/>
    </row>
    <row r="73" spans="2:5" ht="12.75">
      <c r="B73" s="14"/>
      <c r="C73" s="14"/>
      <c r="D73" s="5"/>
      <c r="E73" s="5"/>
    </row>
    <row r="74" spans="2:5" ht="12.75">
      <c r="B74" s="14"/>
      <c r="C74" s="14"/>
      <c r="D74" s="5"/>
      <c r="E74" s="5"/>
    </row>
    <row r="75" spans="2:5" ht="12.75">
      <c r="B75" s="14"/>
      <c r="C75" s="14"/>
      <c r="D75" s="5"/>
      <c r="E75" s="5"/>
    </row>
    <row r="76" spans="2:5" ht="12.75">
      <c r="B76" s="14"/>
      <c r="C76" s="14"/>
      <c r="D76" s="5"/>
      <c r="E76" s="5"/>
    </row>
    <row r="77" spans="2:5" ht="12.75">
      <c r="B77" s="14"/>
      <c r="C77" s="14"/>
      <c r="D77" s="5"/>
      <c r="E77" s="5"/>
    </row>
    <row r="78" spans="2:5" ht="12.75">
      <c r="B78" s="14"/>
      <c r="C78" s="14"/>
      <c r="D78" s="5"/>
      <c r="E78" s="5"/>
    </row>
    <row r="79" spans="2:5" ht="12.75">
      <c r="B79" s="14"/>
      <c r="C79" s="14"/>
      <c r="D79" s="5"/>
      <c r="E79" s="5"/>
    </row>
    <row r="80" spans="2:5" ht="12.75">
      <c r="B80" s="14"/>
      <c r="C80" s="14"/>
      <c r="D80" s="5"/>
      <c r="E80" s="5"/>
    </row>
    <row r="81" spans="2:5" ht="12.75">
      <c r="B81" s="14"/>
      <c r="C81" s="14"/>
      <c r="D81" s="5"/>
      <c r="E81" s="5"/>
    </row>
    <row r="82" spans="2:5" ht="12.75">
      <c r="B82" s="14"/>
      <c r="C82" s="14"/>
      <c r="D82" s="5"/>
      <c r="E82" s="5"/>
    </row>
    <row r="83" spans="2:5" ht="12.75">
      <c r="B83" s="14"/>
      <c r="C83" s="14"/>
      <c r="D83" s="5"/>
      <c r="E83" s="5"/>
    </row>
    <row r="84" spans="2:5" ht="12.75">
      <c r="B84" s="14"/>
      <c r="C84" s="14"/>
      <c r="D84" s="5"/>
      <c r="E84" s="5"/>
    </row>
  </sheetData>
  <mergeCells count="5">
    <mergeCell ref="A1:H1"/>
    <mergeCell ref="A2:H2"/>
    <mergeCell ref="A58:G58"/>
    <mergeCell ref="A56:G56"/>
    <mergeCell ref="A54:G54"/>
  </mergeCells>
  <printOptions/>
  <pageMargins left="1" right="0.25" top="1.5" bottom="0.5" header="0.38" footer="0.6"/>
  <pageSetup horizontalDpi="600" verticalDpi="600" orientation="portrait" scale="95" r:id="rId1"/>
  <headerFooter alignWithMargins="0">
    <oddFooter>&amp;C&amp;"Times New Roman,Regular"&amp;8 Page 2&amp;R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showGridLines="0" workbookViewId="0" topLeftCell="A1">
      <selection activeCell="A19" sqref="A19"/>
    </sheetView>
  </sheetViews>
  <sheetFormatPr defaultColWidth="9.140625" defaultRowHeight="12.75"/>
  <cols>
    <col min="1" max="1" width="5.57421875" style="64" customWidth="1"/>
    <col min="2" max="2" width="57.7109375" style="64" customWidth="1"/>
    <col min="3" max="3" width="13.7109375" style="64" customWidth="1"/>
    <col min="4" max="4" width="1.1484375" style="64" customWidth="1"/>
    <col min="5" max="5" width="15.00390625" style="64" customWidth="1"/>
    <col min="6" max="6" width="1.7109375" style="64" customWidth="1"/>
    <col min="7" max="7" width="8.00390625" style="64" customWidth="1"/>
    <col min="8" max="8" width="4.8515625" style="64" customWidth="1"/>
    <col min="9" max="16384" width="8.00390625" style="64" customWidth="1"/>
  </cols>
  <sheetData>
    <row r="1" spans="1:9" ht="18.75">
      <c r="A1" s="167" t="s">
        <v>53</v>
      </c>
      <c r="B1" s="167"/>
      <c r="C1" s="167"/>
      <c r="D1" s="167"/>
      <c r="E1" s="167"/>
      <c r="F1" s="167"/>
      <c r="G1" s="1"/>
      <c r="H1" s="13"/>
      <c r="I1" s="3"/>
    </row>
    <row r="2" spans="1:256" ht="12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1:256" ht="10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9" ht="14.25">
      <c r="A4" s="8"/>
      <c r="B4" s="8"/>
      <c r="C4" s="1"/>
      <c r="D4" s="1"/>
      <c r="E4" s="13"/>
      <c r="F4" s="1"/>
      <c r="G4" s="1"/>
      <c r="H4" s="13"/>
      <c r="I4" s="3"/>
    </row>
    <row r="5" spans="1:9" ht="12.75">
      <c r="A5" s="9"/>
      <c r="B5" s="9"/>
      <c r="C5" s="1"/>
      <c r="D5" s="1"/>
      <c r="E5" s="13"/>
      <c r="F5" s="1"/>
      <c r="G5" s="1"/>
      <c r="H5" s="13"/>
      <c r="I5" s="3"/>
    </row>
    <row r="6" spans="1:9" ht="12.75">
      <c r="A6" s="2"/>
      <c r="B6" s="2"/>
      <c r="C6" s="2"/>
      <c r="D6" s="2"/>
      <c r="E6" s="36"/>
      <c r="F6" s="2"/>
      <c r="G6" s="2"/>
      <c r="H6" s="36"/>
      <c r="I6" s="4"/>
    </row>
    <row r="7" spans="1:9" ht="12.75">
      <c r="A7" s="3" t="s">
        <v>77</v>
      </c>
      <c r="B7" s="3"/>
      <c r="C7" s="1"/>
      <c r="D7" s="1"/>
      <c r="E7" s="13"/>
      <c r="F7" s="1"/>
      <c r="G7" s="1"/>
      <c r="H7" s="13"/>
      <c r="I7" s="1"/>
    </row>
    <row r="8" ht="12.75">
      <c r="A8" s="161" t="s">
        <v>73</v>
      </c>
    </row>
    <row r="9" spans="1:5" s="76" customFormat="1" ht="24" customHeight="1">
      <c r="A9" s="75"/>
      <c r="B9" s="75"/>
      <c r="C9" s="50"/>
      <c r="D9" s="50"/>
      <c r="E9" s="89"/>
    </row>
    <row r="10" spans="1:5" s="65" customFormat="1" ht="12">
      <c r="A10" s="26"/>
      <c r="B10" s="26"/>
      <c r="C10" s="38" t="s">
        <v>41</v>
      </c>
      <c r="D10" s="84"/>
      <c r="E10" s="38" t="s">
        <v>37</v>
      </c>
    </row>
    <row r="11" spans="1:5" s="65" customFormat="1" ht="12">
      <c r="A11" s="26"/>
      <c r="B11" s="26"/>
      <c r="C11" s="39" t="s">
        <v>2</v>
      </c>
      <c r="D11" s="85"/>
      <c r="E11" s="39" t="s">
        <v>2</v>
      </c>
    </row>
    <row r="12" spans="1:5" s="65" customFormat="1" ht="0.75" customHeight="1">
      <c r="A12" s="26"/>
      <c r="B12" s="26"/>
      <c r="C12" s="57"/>
      <c r="D12" s="83"/>
      <c r="E12" s="57"/>
    </row>
    <row r="13" spans="1:5" s="65" customFormat="1" ht="12">
      <c r="A13" s="26"/>
      <c r="B13" s="26"/>
      <c r="C13" s="57"/>
      <c r="D13" s="83"/>
      <c r="E13" s="57"/>
    </row>
    <row r="14" spans="1:5" s="65" customFormat="1" ht="19.5" customHeight="1">
      <c r="A14" s="3" t="s">
        <v>80</v>
      </c>
      <c r="B14" s="1"/>
      <c r="C14" s="133">
        <v>29087</v>
      </c>
      <c r="D14" s="134"/>
      <c r="E14" s="14">
        <v>0</v>
      </c>
    </row>
    <row r="15" spans="1:5" s="65" customFormat="1" ht="19.5" customHeight="1">
      <c r="A15" s="1"/>
      <c r="B15" s="1"/>
      <c r="C15" s="133"/>
      <c r="D15" s="134"/>
      <c r="E15" s="14"/>
    </row>
    <row r="16" spans="1:5" s="65" customFormat="1" ht="17.25" customHeight="1">
      <c r="A16" s="3" t="s">
        <v>81</v>
      </c>
      <c r="B16" s="1"/>
      <c r="C16" s="133">
        <v>397094</v>
      </c>
      <c r="D16" s="134"/>
      <c r="E16" s="14">
        <v>0</v>
      </c>
    </row>
    <row r="17" spans="1:5" s="65" customFormat="1" ht="14.25" customHeight="1">
      <c r="A17" s="135"/>
      <c r="B17" s="135"/>
      <c r="C17" s="134"/>
      <c r="D17" s="134"/>
      <c r="E17" s="136"/>
    </row>
    <row r="18" spans="1:5" s="65" customFormat="1" ht="15.75" customHeight="1">
      <c r="A18" s="135"/>
      <c r="B18" s="135"/>
      <c r="C18" s="134"/>
      <c r="D18" s="134"/>
      <c r="E18" s="136"/>
    </row>
    <row r="19" spans="1:5" s="65" customFormat="1" ht="16.5" customHeight="1">
      <c r="A19" s="56" t="s">
        <v>82</v>
      </c>
      <c r="B19" s="56"/>
      <c r="C19" s="134">
        <v>-43641</v>
      </c>
      <c r="D19" s="134"/>
      <c r="E19" s="136">
        <v>0</v>
      </c>
    </row>
    <row r="20" spans="1:5" s="65" customFormat="1" ht="9" customHeight="1">
      <c r="A20" s="1"/>
      <c r="B20" s="1"/>
      <c r="C20" s="133"/>
      <c r="D20" s="134"/>
      <c r="E20" s="14"/>
    </row>
    <row r="21" spans="1:5" s="65" customFormat="1" ht="9" customHeight="1">
      <c r="A21" s="1"/>
      <c r="B21" s="1"/>
      <c r="C21" s="137"/>
      <c r="D21" s="134"/>
      <c r="E21" s="138"/>
    </row>
    <row r="22" spans="1:5" s="65" customFormat="1" ht="12" customHeight="1">
      <c r="A22" s="31"/>
      <c r="B22" s="3"/>
      <c r="C22" s="134"/>
      <c r="D22" s="134"/>
      <c r="E22" s="136"/>
    </row>
    <row r="23" spans="1:5" s="65" customFormat="1" ht="10.5" customHeight="1">
      <c r="A23" s="3" t="s">
        <v>54</v>
      </c>
      <c r="B23" s="3"/>
      <c r="C23" s="133">
        <f>+C14+C16+C19</f>
        <v>382540</v>
      </c>
      <c r="D23" s="134"/>
      <c r="E23" s="14">
        <v>0</v>
      </c>
    </row>
    <row r="24" spans="1:5" s="65" customFormat="1" ht="12.75" customHeight="1">
      <c r="A24" s="3"/>
      <c r="B24" s="3"/>
      <c r="C24" s="133"/>
      <c r="D24" s="134"/>
      <c r="E24" s="14"/>
    </row>
    <row r="25" spans="1:5" s="65" customFormat="1" ht="12" customHeight="1">
      <c r="A25" s="33" t="s">
        <v>67</v>
      </c>
      <c r="B25" s="1"/>
      <c r="C25" s="133">
        <v>0</v>
      </c>
      <c r="D25" s="134"/>
      <c r="E25" s="14">
        <v>0</v>
      </c>
    </row>
    <row r="26" spans="1:5" s="65" customFormat="1" ht="13.5" customHeight="1">
      <c r="A26" s="31"/>
      <c r="B26" s="3"/>
      <c r="C26" s="133"/>
      <c r="D26" s="134"/>
      <c r="E26" s="14">
        <v>0</v>
      </c>
    </row>
    <row r="27" spans="1:5" s="65" customFormat="1" ht="15" customHeight="1" thickBot="1">
      <c r="A27" s="33" t="s">
        <v>68</v>
      </c>
      <c r="B27" s="3"/>
      <c r="C27" s="139">
        <f>SUM(C23:C26)</f>
        <v>382540</v>
      </c>
      <c r="D27" s="134"/>
      <c r="E27" s="140">
        <v>0</v>
      </c>
    </row>
    <row r="28" spans="1:5" s="65" customFormat="1" ht="14.25" customHeight="1">
      <c r="A28" s="33"/>
      <c r="B28" s="1"/>
      <c r="C28" s="134"/>
      <c r="D28" s="134"/>
      <c r="E28" s="136"/>
    </row>
    <row r="29" spans="1:5" s="65" customFormat="1" ht="6.75" customHeight="1">
      <c r="A29" s="16"/>
      <c r="B29" s="26"/>
      <c r="C29" s="40"/>
      <c r="D29" s="48"/>
      <c r="E29" s="57"/>
    </row>
    <row r="30" spans="1:5" s="65" customFormat="1" ht="17.25" customHeight="1">
      <c r="A30" s="88"/>
      <c r="B30" s="88"/>
      <c r="C30" s="48"/>
      <c r="D30" s="48"/>
      <c r="E30" s="83"/>
    </row>
    <row r="31" spans="1:5" s="65" customFormat="1" ht="9" customHeight="1">
      <c r="A31" s="88"/>
      <c r="B31" s="88"/>
      <c r="C31" s="48"/>
      <c r="D31" s="48"/>
      <c r="E31" s="83"/>
    </row>
    <row r="32" spans="1:5" s="65" customFormat="1" ht="17.25" customHeight="1">
      <c r="A32" s="88"/>
      <c r="B32" s="88"/>
      <c r="C32" s="48"/>
      <c r="D32" s="48"/>
      <c r="E32" s="83"/>
    </row>
    <row r="33" spans="1:5" s="65" customFormat="1" ht="12.75" customHeight="1">
      <c r="A33" s="88"/>
      <c r="B33" s="88"/>
      <c r="C33" s="48"/>
      <c r="D33" s="48"/>
      <c r="E33" s="83"/>
    </row>
    <row r="34" spans="1:5" s="65" customFormat="1" ht="13.5" customHeight="1">
      <c r="A34" s="88"/>
      <c r="B34" s="88"/>
      <c r="C34" s="48"/>
      <c r="D34" s="48"/>
      <c r="E34" s="83"/>
    </row>
    <row r="35" spans="1:7" s="65" customFormat="1" ht="15.75" customHeight="1">
      <c r="A35" s="88"/>
      <c r="B35" s="88"/>
      <c r="C35" s="48"/>
      <c r="D35" s="48"/>
      <c r="E35" s="83"/>
      <c r="G35" s="79"/>
    </row>
    <row r="36" spans="1:5" ht="12">
      <c r="A36" s="88"/>
      <c r="B36" s="86"/>
      <c r="C36" s="48"/>
      <c r="D36" s="48"/>
      <c r="E36" s="83"/>
    </row>
    <row r="37" spans="1:5" ht="19.5" customHeight="1">
      <c r="A37" s="86"/>
      <c r="B37" s="86"/>
      <c r="C37" s="86"/>
      <c r="D37" s="86"/>
      <c r="E37" s="86"/>
    </row>
    <row r="38" ht="15.75" customHeight="1"/>
    <row r="39" spans="1:8" ht="27.75" customHeight="1">
      <c r="A39" s="166" t="s">
        <v>60</v>
      </c>
      <c r="B39" s="166"/>
      <c r="C39" s="166"/>
      <c r="D39" s="166"/>
      <c r="E39" s="166"/>
      <c r="F39" s="67"/>
      <c r="G39" s="67"/>
      <c r="H39" s="67"/>
    </row>
    <row r="40" spans="9:10" ht="15" customHeight="1">
      <c r="I40" s="66"/>
      <c r="J40" s="66"/>
    </row>
  </sheetData>
  <mergeCells count="104">
    <mergeCell ref="IM3:IQ3"/>
    <mergeCell ref="IR3:IV3"/>
    <mergeCell ref="HS3:HW3"/>
    <mergeCell ref="HX3:IB3"/>
    <mergeCell ref="IC3:IG3"/>
    <mergeCell ref="IH3:IL3"/>
    <mergeCell ref="GY3:HC3"/>
    <mergeCell ref="HD3:HH3"/>
    <mergeCell ref="HI3:HM3"/>
    <mergeCell ref="HN3:HR3"/>
    <mergeCell ref="GE3:GI3"/>
    <mergeCell ref="GJ3:GN3"/>
    <mergeCell ref="GO3:GS3"/>
    <mergeCell ref="GT3:GX3"/>
    <mergeCell ref="FK3:FO3"/>
    <mergeCell ref="FP3:FT3"/>
    <mergeCell ref="FU3:FY3"/>
    <mergeCell ref="FZ3:GD3"/>
    <mergeCell ref="EQ3:EU3"/>
    <mergeCell ref="EV3:EZ3"/>
    <mergeCell ref="FA3:FE3"/>
    <mergeCell ref="FF3:FJ3"/>
    <mergeCell ref="DW3:EA3"/>
    <mergeCell ref="EB3:EF3"/>
    <mergeCell ref="EG3:EK3"/>
    <mergeCell ref="EL3:EP3"/>
    <mergeCell ref="DC3:DG3"/>
    <mergeCell ref="DH3:DL3"/>
    <mergeCell ref="DM3:DQ3"/>
    <mergeCell ref="DR3:DV3"/>
    <mergeCell ref="CI3:CM3"/>
    <mergeCell ref="CN3:CR3"/>
    <mergeCell ref="CS3:CW3"/>
    <mergeCell ref="CX3:DB3"/>
    <mergeCell ref="BO3:BS3"/>
    <mergeCell ref="BT3:BX3"/>
    <mergeCell ref="BY3:CC3"/>
    <mergeCell ref="CD3:CH3"/>
    <mergeCell ref="AU3:AY3"/>
    <mergeCell ref="AZ3:BD3"/>
    <mergeCell ref="BE3:BI3"/>
    <mergeCell ref="BJ3:BN3"/>
    <mergeCell ref="IR2:IV2"/>
    <mergeCell ref="A3:F3"/>
    <mergeCell ref="G3:K3"/>
    <mergeCell ref="L3:P3"/>
    <mergeCell ref="Q3:U3"/>
    <mergeCell ref="V3:Z3"/>
    <mergeCell ref="AA3:AE3"/>
    <mergeCell ref="AF3:AJ3"/>
    <mergeCell ref="AK3:AO3"/>
    <mergeCell ref="AP3:AT3"/>
    <mergeCell ref="HX2:IB2"/>
    <mergeCell ref="IC2:IG2"/>
    <mergeCell ref="IH2:IL2"/>
    <mergeCell ref="IM2:IQ2"/>
    <mergeCell ref="HD2:HH2"/>
    <mergeCell ref="HI2:HM2"/>
    <mergeCell ref="HN2:HR2"/>
    <mergeCell ref="HS2:HW2"/>
    <mergeCell ref="GJ2:GN2"/>
    <mergeCell ref="GO2:GS2"/>
    <mergeCell ref="GT2:GX2"/>
    <mergeCell ref="GY2:HC2"/>
    <mergeCell ref="FP2:FT2"/>
    <mergeCell ref="FU2:FY2"/>
    <mergeCell ref="FZ2:GD2"/>
    <mergeCell ref="GE2:GI2"/>
    <mergeCell ref="EV2:EZ2"/>
    <mergeCell ref="FA2:FE2"/>
    <mergeCell ref="FF2:FJ2"/>
    <mergeCell ref="FK2:FO2"/>
    <mergeCell ref="EB2:EF2"/>
    <mergeCell ref="EG2:EK2"/>
    <mergeCell ref="EL2:EP2"/>
    <mergeCell ref="EQ2:EU2"/>
    <mergeCell ref="DH2:DL2"/>
    <mergeCell ref="DM2:DQ2"/>
    <mergeCell ref="DR2:DV2"/>
    <mergeCell ref="DW2:EA2"/>
    <mergeCell ref="CN2:CR2"/>
    <mergeCell ref="CS2:CW2"/>
    <mergeCell ref="CX2:DB2"/>
    <mergeCell ref="DC2:DG2"/>
    <mergeCell ref="BT2:BX2"/>
    <mergeCell ref="BY2:CC2"/>
    <mergeCell ref="CD2:CH2"/>
    <mergeCell ref="CI2:CM2"/>
    <mergeCell ref="AZ2:BD2"/>
    <mergeCell ref="BE2:BI2"/>
    <mergeCell ref="BJ2:BN2"/>
    <mergeCell ref="BO2:BS2"/>
    <mergeCell ref="AF2:AJ2"/>
    <mergeCell ref="AK2:AO2"/>
    <mergeCell ref="AP2:AT2"/>
    <mergeCell ref="AU2:AY2"/>
    <mergeCell ref="L2:P2"/>
    <mergeCell ref="Q2:U2"/>
    <mergeCell ref="V2:Z2"/>
    <mergeCell ref="AA2:AE2"/>
    <mergeCell ref="G2:K2"/>
    <mergeCell ref="A39:E39"/>
    <mergeCell ref="A1:F1"/>
    <mergeCell ref="A2:F2"/>
  </mergeCells>
  <printOptions/>
  <pageMargins left="1" right="0.5" top="1.5" bottom="0.75" header="0.38" footer="1.1"/>
  <pageSetup horizontalDpi="600" verticalDpi="600" orientation="portrait" scale="95" r:id="rId1"/>
  <headerFooter alignWithMargins="0">
    <oddFooter>&amp;C&amp;"Times New Roman,Regular"&amp;8 Page 3&amp;R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7.140625" style="64" customWidth="1"/>
    <col min="2" max="2" width="7.57421875" style="64" customWidth="1"/>
    <col min="3" max="3" width="8.421875" style="64" customWidth="1"/>
    <col min="4" max="4" width="8.8515625" style="64" customWidth="1"/>
    <col min="5" max="5" width="10.140625" style="64" customWidth="1"/>
    <col min="6" max="6" width="8.7109375" style="64" customWidth="1"/>
    <col min="7" max="7" width="10.7109375" style="64" customWidth="1"/>
    <col min="8" max="8" width="10.421875" style="64" customWidth="1"/>
    <col min="9" max="9" width="0.2890625" style="64" hidden="1" customWidth="1"/>
    <col min="10" max="10" width="9.7109375" style="64" customWidth="1"/>
    <col min="11" max="11" width="8.7109375" style="64" customWidth="1"/>
    <col min="12" max="12" width="10.00390625" style="64" customWidth="1"/>
    <col min="13" max="13" width="8.00390625" style="72" customWidth="1"/>
    <col min="14" max="16384" width="8.00390625" style="64" customWidth="1"/>
  </cols>
  <sheetData>
    <row r="1" spans="1:13" s="1" customFormat="1" ht="18.75">
      <c r="A1" s="163" t="s">
        <v>43</v>
      </c>
      <c r="B1" s="163"/>
      <c r="C1" s="163"/>
      <c r="D1" s="163"/>
      <c r="E1" s="163"/>
      <c r="F1" s="163"/>
      <c r="G1" s="163"/>
      <c r="H1" s="163"/>
      <c r="I1" s="6"/>
      <c r="J1" s="6"/>
      <c r="K1" s="6"/>
      <c r="L1" s="6"/>
      <c r="M1" s="13"/>
    </row>
    <row r="2" spans="1:13" s="1" customFormat="1" ht="12.75">
      <c r="A2" s="164"/>
      <c r="B2" s="164"/>
      <c r="C2" s="164"/>
      <c r="D2" s="164"/>
      <c r="E2" s="164"/>
      <c r="F2" s="164"/>
      <c r="G2" s="164"/>
      <c r="H2" s="164"/>
      <c r="I2" s="164"/>
      <c r="J2" s="7"/>
      <c r="K2" s="7"/>
      <c r="L2" s="7"/>
      <c r="M2" s="13"/>
    </row>
    <row r="3" spans="4:13" s="1" customFormat="1" ht="12.75">
      <c r="D3" s="13"/>
      <c r="H3" s="13"/>
      <c r="I3" s="3"/>
      <c r="M3" s="13"/>
    </row>
    <row r="4" spans="1:13" s="1" customFormat="1" ht="14.25">
      <c r="A4" s="8"/>
      <c r="B4" s="8"/>
      <c r="D4" s="13"/>
      <c r="H4" s="13"/>
      <c r="I4" s="3"/>
      <c r="M4" s="13"/>
    </row>
    <row r="5" spans="1:13" s="1" customFormat="1" ht="12.75">
      <c r="A5" s="9"/>
      <c r="B5" s="9"/>
      <c r="D5" s="13"/>
      <c r="H5" s="13"/>
      <c r="I5" s="3"/>
      <c r="M5" s="13"/>
    </row>
    <row r="6" spans="4:13" s="2" customFormat="1" ht="27" customHeight="1">
      <c r="D6" s="36"/>
      <c r="H6" s="36"/>
      <c r="I6" s="4"/>
      <c r="M6" s="36"/>
    </row>
    <row r="7" spans="1:13" s="1" customFormat="1" ht="12.75">
      <c r="A7" s="3" t="s">
        <v>72</v>
      </c>
      <c r="B7" s="3"/>
      <c r="D7" s="13"/>
      <c r="H7" s="13"/>
      <c r="M7" s="13"/>
    </row>
    <row r="8" ht="3.75" customHeight="1"/>
    <row r="9" spans="1:8" ht="16.5" customHeight="1">
      <c r="A9" s="3" t="s">
        <v>78</v>
      </c>
      <c r="B9" s="3"/>
      <c r="H9" s="3"/>
    </row>
    <row r="10" spans="1:2" ht="16.5" customHeight="1">
      <c r="A10" s="3" t="s">
        <v>30</v>
      </c>
      <c r="B10" s="3"/>
    </row>
    <row r="11" spans="1:2" ht="1.5" customHeight="1">
      <c r="A11" s="38"/>
      <c r="B11" s="38"/>
    </row>
    <row r="12" spans="1:7" s="69" customFormat="1" ht="48.75" customHeight="1">
      <c r="A12" s="39"/>
      <c r="B12" s="39"/>
      <c r="C12" s="70" t="s">
        <v>10</v>
      </c>
      <c r="D12" s="70" t="s">
        <v>11</v>
      </c>
      <c r="E12" s="70" t="s">
        <v>14</v>
      </c>
      <c r="F12" s="70" t="s">
        <v>29</v>
      </c>
      <c r="G12" s="73"/>
    </row>
    <row r="13" spans="1:13" ht="2.25" customHeight="1">
      <c r="A13" s="65"/>
      <c r="B13" s="65"/>
      <c r="C13" s="65"/>
      <c r="D13" s="65"/>
      <c r="E13" s="65"/>
      <c r="F13" s="65"/>
      <c r="G13" s="72"/>
      <c r="M13" s="64"/>
    </row>
    <row r="14" spans="1:7" s="71" customFormat="1" ht="16.5" customHeight="1">
      <c r="A14" s="171" t="s">
        <v>51</v>
      </c>
      <c r="B14" s="171"/>
      <c r="C14" s="141">
        <v>0</v>
      </c>
      <c r="D14" s="141">
        <v>0</v>
      </c>
      <c r="E14" s="141">
        <v>-80</v>
      </c>
      <c r="F14" s="141">
        <f>SUM(C14:E14)</f>
        <v>-80</v>
      </c>
      <c r="G14" s="142"/>
    </row>
    <row r="15" spans="1:7" s="71" customFormat="1" ht="2.25" customHeight="1">
      <c r="A15" s="155"/>
      <c r="B15" s="155"/>
      <c r="C15" s="141"/>
      <c r="D15" s="141"/>
      <c r="E15" s="141"/>
      <c r="F15" s="141"/>
      <c r="G15" s="142"/>
    </row>
    <row r="16" spans="1:7" s="71" customFormat="1" ht="16.5" customHeight="1">
      <c r="A16" s="156" t="s">
        <v>63</v>
      </c>
      <c r="B16" s="155"/>
      <c r="C16" s="141">
        <v>189277</v>
      </c>
      <c r="D16" s="141">
        <v>94638</v>
      </c>
      <c r="E16" s="141">
        <v>0</v>
      </c>
      <c r="F16" s="141">
        <f>SUM(C16:E16)</f>
        <v>283915</v>
      </c>
      <c r="G16" s="142"/>
    </row>
    <row r="17" spans="1:13" ht="3" customHeight="1">
      <c r="A17" s="157"/>
      <c r="B17" s="157"/>
      <c r="C17" s="143"/>
      <c r="D17" s="143"/>
      <c r="E17" s="143"/>
      <c r="F17" s="141"/>
      <c r="G17" s="144"/>
      <c r="M17" s="64"/>
    </row>
    <row r="18" spans="1:7" s="77" customFormat="1" ht="14.25" customHeight="1">
      <c r="A18" s="170" t="s">
        <v>87</v>
      </c>
      <c r="B18" s="170"/>
      <c r="C18" s="145">
        <v>0</v>
      </c>
      <c r="D18" s="145">
        <v>0</v>
      </c>
      <c r="E18" s="141">
        <f>12272+80</f>
        <v>12352</v>
      </c>
      <c r="F18" s="141">
        <f>SUM(C18:E18)</f>
        <v>12352</v>
      </c>
      <c r="G18" s="146"/>
    </row>
    <row r="19" spans="1:13" ht="3.75" customHeight="1">
      <c r="A19" s="157"/>
      <c r="B19" s="157"/>
      <c r="C19" s="143"/>
      <c r="D19" s="143"/>
      <c r="E19" s="143"/>
      <c r="F19" s="141"/>
      <c r="G19" s="144"/>
      <c r="M19" s="64"/>
    </row>
    <row r="20" spans="1:13" ht="18.75" customHeight="1" thickBot="1">
      <c r="A20" s="170" t="s">
        <v>42</v>
      </c>
      <c r="B20" s="170"/>
      <c r="C20" s="147">
        <f>SUM(C14:C18)</f>
        <v>189277</v>
      </c>
      <c r="D20" s="147">
        <f>SUM(D14:D18)</f>
        <v>94638</v>
      </c>
      <c r="E20" s="147">
        <f>SUM(E14:E18)</f>
        <v>12272</v>
      </c>
      <c r="F20" s="147">
        <f>SUM(F14:F18)</f>
        <v>296187</v>
      </c>
      <c r="G20" s="148"/>
      <c r="M20" s="64"/>
    </row>
    <row r="21" spans="1:13" ht="12" customHeight="1">
      <c r="A21" s="158"/>
      <c r="B21" s="158"/>
      <c r="C21" s="150"/>
      <c r="D21" s="150"/>
      <c r="E21" s="150"/>
      <c r="F21" s="150"/>
      <c r="G21" s="148"/>
      <c r="M21" s="64"/>
    </row>
    <row r="22" spans="1:7" s="77" customFormat="1" ht="15" customHeight="1">
      <c r="A22" s="170" t="s">
        <v>61</v>
      </c>
      <c r="B22" s="170"/>
      <c r="C22" s="151">
        <v>0</v>
      </c>
      <c r="D22" s="151">
        <v>0</v>
      </c>
      <c r="E22" s="141">
        <v>0</v>
      </c>
      <c r="F22" s="141">
        <f>SUM(C22:E22)</f>
        <v>0</v>
      </c>
      <c r="G22" s="153"/>
    </row>
    <row r="23" spans="1:13" ht="3.75" customHeight="1">
      <c r="A23" s="157"/>
      <c r="B23" s="157"/>
      <c r="C23" s="5"/>
      <c r="D23" s="5"/>
      <c r="E23" s="5"/>
      <c r="F23" s="152"/>
      <c r="G23" s="144"/>
      <c r="M23" s="64"/>
    </row>
    <row r="24" spans="1:7" s="77" customFormat="1" ht="15.75" customHeight="1">
      <c r="A24" s="170" t="s">
        <v>59</v>
      </c>
      <c r="B24" s="170"/>
      <c r="C24" s="151">
        <v>0</v>
      </c>
      <c r="D24" s="151">
        <v>0</v>
      </c>
      <c r="E24" s="152">
        <v>0</v>
      </c>
      <c r="F24" s="152">
        <f>SUM(C24:E24)</f>
        <v>0</v>
      </c>
      <c r="G24" s="146"/>
    </row>
    <row r="25" spans="1:13" ht="1.5" customHeight="1">
      <c r="A25" s="157"/>
      <c r="B25" s="157"/>
      <c r="C25" s="5"/>
      <c r="D25" s="5"/>
      <c r="E25" s="5"/>
      <c r="F25" s="152">
        <f>SUM(C25:E25)</f>
        <v>0</v>
      </c>
      <c r="G25" s="144"/>
      <c r="M25" s="64"/>
    </row>
    <row r="26" spans="1:13" ht="20.25" customHeight="1" thickBot="1">
      <c r="A26" s="170" t="s">
        <v>62</v>
      </c>
      <c r="B26" s="170"/>
      <c r="C26" s="154">
        <f>SUM(C22:C24)</f>
        <v>0</v>
      </c>
      <c r="D26" s="154">
        <f>SUM(D22:D24)</f>
        <v>0</v>
      </c>
      <c r="E26" s="147">
        <f>SUM(E22:E24)</f>
        <v>0</v>
      </c>
      <c r="F26" s="147">
        <f>SUM(F22:F24)</f>
        <v>0</v>
      </c>
      <c r="G26" s="148"/>
      <c r="M26" s="64"/>
    </row>
    <row r="27" spans="1:13" ht="3.75" customHeight="1">
      <c r="A27" s="149"/>
      <c r="B27" s="149"/>
      <c r="C27" s="150"/>
      <c r="D27" s="150"/>
      <c r="E27" s="150"/>
      <c r="F27" s="150"/>
      <c r="G27" s="150"/>
      <c r="H27" s="87"/>
      <c r="I27" s="87"/>
      <c r="J27" s="87"/>
      <c r="K27" s="87"/>
      <c r="L27" s="87"/>
      <c r="M27" s="78"/>
    </row>
    <row r="28" spans="1:13" ht="12" customHeight="1">
      <c r="A28" s="149"/>
      <c r="B28" s="149"/>
      <c r="C28" s="150"/>
      <c r="D28" s="150"/>
      <c r="E28" s="150"/>
      <c r="F28" s="150"/>
      <c r="G28" s="150"/>
      <c r="H28" s="87"/>
      <c r="I28" s="87"/>
      <c r="J28" s="87"/>
      <c r="K28" s="87"/>
      <c r="L28" s="87"/>
      <c r="M28" s="78"/>
    </row>
    <row r="29" spans="1:13" ht="12" customHeight="1">
      <c r="A29" s="158"/>
      <c r="B29" s="149"/>
      <c r="C29" s="150"/>
      <c r="D29" s="150"/>
      <c r="E29" s="150"/>
      <c r="F29" s="150"/>
      <c r="G29" s="150"/>
      <c r="H29" s="87"/>
      <c r="I29" s="87"/>
      <c r="J29" s="87"/>
      <c r="K29" s="87"/>
      <c r="L29" s="87"/>
      <c r="M29" s="78"/>
    </row>
    <row r="30" spans="1:13" ht="12" customHeight="1">
      <c r="A30" s="162" t="s">
        <v>89</v>
      </c>
      <c r="B30" s="149"/>
      <c r="C30" s="150"/>
      <c r="D30" s="150"/>
      <c r="E30" s="150"/>
      <c r="F30" s="150"/>
      <c r="G30" s="150"/>
      <c r="H30" s="87"/>
      <c r="I30" s="87"/>
      <c r="J30" s="87"/>
      <c r="K30" s="87"/>
      <c r="L30" s="87"/>
      <c r="M30" s="78"/>
    </row>
    <row r="31" spans="1:13" ht="12" customHeight="1">
      <c r="A31" s="158" t="s">
        <v>88</v>
      </c>
      <c r="B31" s="149"/>
      <c r="C31" s="150"/>
      <c r="D31" s="150"/>
      <c r="E31" s="150"/>
      <c r="F31" s="150"/>
      <c r="G31" s="150"/>
      <c r="H31" s="87"/>
      <c r="I31" s="87"/>
      <c r="J31" s="87"/>
      <c r="K31" s="87"/>
      <c r="L31" s="87"/>
      <c r="M31" s="78"/>
    </row>
    <row r="32" spans="1:12" ht="12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3" ht="17.25" customHeight="1">
      <c r="A33" s="168" t="s">
        <v>60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64"/>
    </row>
    <row r="38" ht="25.5" customHeight="1"/>
    <row r="40" ht="29.25" customHeight="1"/>
  </sheetData>
  <mergeCells count="9">
    <mergeCell ref="A1:H1"/>
    <mergeCell ref="A33:L33"/>
    <mergeCell ref="A24:B24"/>
    <mergeCell ref="A26:B26"/>
    <mergeCell ref="A2:I2"/>
    <mergeCell ref="A14:B14"/>
    <mergeCell ref="A18:B18"/>
    <mergeCell ref="A20:B20"/>
    <mergeCell ref="A22:B22"/>
  </mergeCells>
  <printOptions/>
  <pageMargins left="0.75" right="0.25" top="1.5" bottom="0.75" header="0.38" footer="1.1"/>
  <pageSetup horizontalDpi="600" verticalDpi="600" orientation="portrait" scale="95" r:id="rId1"/>
  <headerFooter alignWithMargins="0">
    <oddFooter>&amp;C&amp;"Times New Roman,Regular"&amp;8 Page 4&amp;R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8.00390625" style="34" customWidth="1"/>
    <col min="2" max="2" width="35.28125" style="34" customWidth="1"/>
    <col min="3" max="16384" width="8.00390625" style="34" customWidth="1"/>
  </cols>
  <sheetData>
    <row r="1" spans="1:11" ht="12.75">
      <c r="A1" s="34" t="s">
        <v>16</v>
      </c>
      <c r="B1" s="56" t="s">
        <v>53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31"/>
      <c r="C2" s="31"/>
      <c r="D2" s="31"/>
      <c r="E2" s="31"/>
      <c r="F2" s="31"/>
      <c r="G2" s="32"/>
      <c r="H2" s="31"/>
      <c r="I2" s="31"/>
      <c r="J2" s="32"/>
      <c r="K2" s="33"/>
    </row>
    <row r="3" spans="1:11" ht="12.75">
      <c r="A3" s="34" t="s">
        <v>19</v>
      </c>
      <c r="B3" s="33" t="s">
        <v>55</v>
      </c>
      <c r="C3" s="31"/>
      <c r="D3" s="31"/>
      <c r="E3" s="31"/>
      <c r="F3" s="31"/>
      <c r="G3" s="32"/>
      <c r="H3" s="31"/>
      <c r="I3" s="31"/>
      <c r="J3" s="32"/>
      <c r="K3" s="33"/>
    </row>
    <row r="4" spans="2:11" ht="12.75">
      <c r="B4" s="33" t="s">
        <v>56</v>
      </c>
      <c r="C4" s="31"/>
      <c r="D4" s="31"/>
      <c r="E4" s="31"/>
      <c r="F4" s="31"/>
      <c r="G4" s="32"/>
      <c r="H4" s="31"/>
      <c r="I4" s="31"/>
      <c r="J4" s="32"/>
      <c r="K4" s="33"/>
    </row>
    <row r="5" spans="2:11" ht="12.75">
      <c r="B5" s="33"/>
      <c r="C5" s="31"/>
      <c r="D5" s="31"/>
      <c r="E5" s="31"/>
      <c r="F5" s="31"/>
      <c r="G5" s="32"/>
      <c r="H5" s="31"/>
      <c r="I5" s="31"/>
      <c r="J5" s="32"/>
      <c r="K5" s="33"/>
    </row>
    <row r="6" spans="1:11" ht="12.75">
      <c r="A6" s="34" t="s">
        <v>18</v>
      </c>
      <c r="B6" s="33">
        <v>3</v>
      </c>
      <c r="C6" s="31"/>
      <c r="D6" s="31"/>
      <c r="E6" s="31"/>
      <c r="F6" s="31"/>
      <c r="G6" s="32"/>
      <c r="H6" s="31"/>
      <c r="I6" s="31"/>
      <c r="J6" s="32"/>
      <c r="K6" s="33"/>
    </row>
    <row r="8" spans="1:2" ht="12.75">
      <c r="A8" s="34" t="s">
        <v>17</v>
      </c>
      <c r="B8" s="35">
        <v>38168</v>
      </c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&amp;R&amp;7&amp;D &amp;T</oddHeader>
    <oddFooter>&amp;L&amp;7&amp;F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KLCC</cp:lastModifiedBy>
  <cp:lastPrinted>2004-08-24T06:10:55Z</cp:lastPrinted>
  <dcterms:created xsi:type="dcterms:W3CDTF">1999-02-13T02:20:00Z</dcterms:created>
  <dcterms:modified xsi:type="dcterms:W3CDTF">2004-08-24T06:11:01Z</dcterms:modified>
  <cp:category/>
  <cp:version/>
  <cp:contentType/>
  <cp:contentStatus/>
</cp:coreProperties>
</file>